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eigyo2\★★部数改定（広島・鳥取・徳島・愛媛）\徳島2026.4\"/>
    </mc:Choice>
  </mc:AlternateContent>
  <xr:revisionPtr revIDLastSave="0" documentId="13_ncr:1_{593890F1-06B4-4DB2-9D2E-C79B36B78EB2}" xr6:coauthVersionLast="47" xr6:coauthVersionMax="47" xr10:uidLastSave="{00000000-0000-0000-0000-000000000000}"/>
  <bookViews>
    <workbookView xWindow="2250" yWindow="2715" windowWidth="26550" windowHeight="13485"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C11" i="5" s="1"/>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D23" i="3"/>
  <c r="C13" i="5" s="1"/>
  <c r="S13" i="5" s="1"/>
  <c r="C19" i="5"/>
  <c r="S19" i="5" s="1"/>
  <c r="C20" i="5"/>
  <c r="S20" i="5" s="1"/>
  <c r="D13" i="3"/>
  <c r="P6" i="3" s="1"/>
  <c r="C21" i="5"/>
  <c r="C18" i="2"/>
  <c r="B11" i="5" s="1"/>
  <c r="C23" i="3"/>
  <c r="B13" i="5" s="1"/>
  <c r="C45" i="4"/>
  <c r="B17" i="5" s="1"/>
  <c r="AB2" i="3"/>
  <c r="AB1" i="3"/>
  <c r="Q22" i="5"/>
  <c r="Q24" i="5" s="1"/>
  <c r="K53" i="5" s="1"/>
  <c r="Q13" i="5"/>
  <c r="Q18" i="5"/>
  <c r="Q21" i="5"/>
  <c r="Q14" i="5"/>
  <c r="Q17" i="5"/>
  <c r="AB2" i="4"/>
  <c r="AB1" i="4"/>
  <c r="AB1" i="2"/>
  <c r="AB2" i="2"/>
  <c r="B20" i="5"/>
  <c r="R20" i="5" s="1"/>
  <c r="P26" i="2"/>
  <c r="P17" i="4"/>
  <c r="P6" i="2"/>
  <c r="C15" i="5"/>
  <c r="P25" i="4"/>
  <c r="E13" i="5"/>
  <c r="E10" i="5"/>
  <c r="P24" i="3"/>
  <c r="C17" i="5"/>
  <c r="P11" i="2" l="1"/>
  <c r="L25" i="4"/>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<sst xmlns="http://schemas.openxmlformats.org/spreadsheetml/2006/main" count="571" uniqueCount="424">
  <si>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</si>
  <si>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</si>
  <si>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</si>
  <si>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</si>
  <si>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</si>
  <si>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</si>
  <si>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</si>
  <si>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</si>
  <si>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</si>
  <si>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</si>
  <si>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</si>
  <si>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81204</t>
  </si>
  <si>
    <t>81206</t>
  </si>
  <si>
    <t>81209</t>
  </si>
  <si>
    <t>81208</t>
  </si>
  <si>
    <t>81212</t>
  </si>
  <si>
    <t>81216</t>
  </si>
  <si>
    <t>81219</t>
  </si>
  <si>
    <t>81221</t>
  </si>
  <si>
    <t>81224</t>
  </si>
  <si>
    <t>81225</t>
  </si>
  <si>
    <t>81227</t>
  </si>
  <si>
    <t>81228</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</si>
  <si>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</si>
  <si>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</si>
  <si>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</si>
  <si>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</si>
  <si>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</si>
  <si>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</si>
  <si>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</si>
  <si>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</si>
  <si>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</si>
  <si>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</si>
  <si>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</si>
  <si>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</si>
  <si>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</si>
  <si>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</si>
  <si>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</si>
  <si>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</si>
  <si>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論田*</t>
    <rPh sb="0" eb="1">
      <t>ロン</t>
    </rPh>
    <rPh sb="1" eb="2">
      <t>タ</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</si>
  <si>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</si>
  <si>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</si>
  <si>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</si>
  <si>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</si>
  <si>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</si>
  <si>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</si>
  <si>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</si>
  <si>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</si>
  <si>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</si>
  <si>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</si>
  <si>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</si>
  <si>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</si>
  <si>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</si>
  <si>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</si>
  <si>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</si>
  <si>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</si>
  <si>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</si>
  <si>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</si>
  <si>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</si>
  <si>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</si>
  <si>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</si>
  <si>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</si>
  <si>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</si>
  <si>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</si>
  <si>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</si>
  <si>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</si>
  <si>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</si>
  <si>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</si>
  <si>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</si>
  <si>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</si>
  <si>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</si>
  <si>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</si>
  <si>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</si>
  <si>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</si>
  <si>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</si>
  <si>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</si>
  <si>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</si>
  <si>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</si>
  <si>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</si>
  <si>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</si>
  <si>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</si>
  <si>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</si>
  <si>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</si>
  <si>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</si>
  <si>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</si>
  <si>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</si>
  <si>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</si>
  <si>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</si>
  <si>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</si>
  <si>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</si>
  <si>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</si>
  <si>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</si>
  <si>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</si>
  <si>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</si>
  <si>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</si>
  <si>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</si>
  <si>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</si>
  <si>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</si>
  <si>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</si>
  <si>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</si>
  <si>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</si>
  <si>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</si>
  <si>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</si>
  <si>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</si>
  <si>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</si>
  <si>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</si>
  <si>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</si>
  <si>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</si>
  <si>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</si>
  <si>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</si>
  <si>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</si>
  <si>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</si>
  <si>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</si>
  <si>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</si>
  <si>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</si>
  <si>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</si>
  <si>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</si>
  <si>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</si>
  <si>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</si>
  <si>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</si>
  <si>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</si>
  <si>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</si>
  <si>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</si>
  <si>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</si>
  <si>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</si>
  <si>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</si>
  <si>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</si>
  <si>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</si>
  <si>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</si>
  <si>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</si>
  <si>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</si>
  <si>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</si>
  <si>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</si>
  <si>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</si>
  <si>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</si>
  <si>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</si>
  <si>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</si>
  <si>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</si>
  <si>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</si>
  <si>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</si>
  <si>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</si>
  <si>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</si>
  <si>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</si>
  <si>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</si>
  <si>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</si>
  <si>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</si>
  <si>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</si>
  <si>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</si>
  <si>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</si>
  <si>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</si>
  <si>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</si>
  <si>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</si>
  <si>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</si>
  <si>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</si>
  <si>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</si>
  <si>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</si>
  <si>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</si>
  <si>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</si>
  <si>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</si>
  <si>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</si>
  <si>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</si>
  <si>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</si>
  <si>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</si>
  <si>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</si>
  <si>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</si>
  <si>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</si>
  <si>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</si>
  <si>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</si>
  <si>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</si>
  <si>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</si>
  <si>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</si>
  <si>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</si>
  <si>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</si>
  <si>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</si>
  <si>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</si>
  <si>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</si>
  <si>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</si>
  <si>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</si>
  <si>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</si>
  <si>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</si>
  <si>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</si>
  <si>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</si>
  <si>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</si>
  <si>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</si>
  <si>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</si>
  <si>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</si>
  <si>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</si>
  <si>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</si>
  <si>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</si>
  <si>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</si>
  <si>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</si>
  <si>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</si>
  <si>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</si>
  <si>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</si>
  <si>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</si>
  <si>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</si>
  <si>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</si>
  <si>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</si>
  <si>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</si>
  <si>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</si>
  <si>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</si>
  <si>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</si>
  <si>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</si>
  <si>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</si>
  <si>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</si>
  <si>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</si>
  <si>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</si>
  <si>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</si>
  <si>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</si>
  <si>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</si>
  <si>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</si>
  <si>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</si>
  <si>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</si>
  <si>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</si>
  <si>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</si>
  <si>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</si>
  <si>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</si>
  <si>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</si>
  <si>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</si>
  <si>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</si>
  <si>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</si>
  <si>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</si>
  <si>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</si>
  <si>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</si>
  <si>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</si>
  <si>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</si>
  <si>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</si>
  <si>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</si>
  <si>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</si>
  <si>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</si>
  <si>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</si>
  <si>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</si>
  <si>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</si>
  <si>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</si>
  <si>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</si>
  <si>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</si>
  <si>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</si>
  <si>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</si>
  <si>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</si>
  <si>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</si>
  <si>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</si>
  <si>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</si>
  <si>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</si>
  <si>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</si>
  <si>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</si>
  <si>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</si>
  <si>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</si>
  <si>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</si>
  <si>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</si>
  <si>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</si>
  <si>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</si>
  <si>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</si>
  <si>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</si>
  <si>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</si>
  <si>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</si>
  <si>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</si>
  <si>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</si>
  <si>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</si>
  <si>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</si>
  <si>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</si>
  <si>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</si>
  <si>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</si>
  <si>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</si>
  <si>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</si>
  <si>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</si>
  <si>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</si>
  <si>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</si>
  <si>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</si>
  <si>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</si>
  <si>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</si>
  <si>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</si>
  <si>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</si>
  <si>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</si>
  <si>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</si>
  <si>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</si>
  <si>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</si>
  <si>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</si>
  <si>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</si>
  <si>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</si>
  <si>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</si>
  <si>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</si>
  <si>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</si>
  <si>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</si>
  <si>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</si>
  <si>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</si>
  <si>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</si>
  <si>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</si>
  <si>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</si>
  <si>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</si>
  <si>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</si>
  <si>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</si>
  <si>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</si>
  <si>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</si>
  <si>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</si>
  <si>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</si>
  <si>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</si>
  <si>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</si>
  <si>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</si>
  <si>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</si>
  <si>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</si>
  <si>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</si>
  <si>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</si>
  <si>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</si>
  <si>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</si>
  <si>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</si>
  <si>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</si>
  <si>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</si>
  <si>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</si>
  <si>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</si>
  <si>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</si>
  <si>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</si>
  <si>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</si>
  <si>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</si>
  <si>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</si>
  <si>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</si>
  <si>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</si>
  <si>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</si>
  <si>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</si>
  <si>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</si>
  <si>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</si>
  <si>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</si>
  <si>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</si>
  <si>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</si>
  <si>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</si>
  <si>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</si>
  <si>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</si>
  <si>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</si>
  <si>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</si>
  <si>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</si>
  <si>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</si>
  <si>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</si>
  <si>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</si>
  <si>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</si>
  <si>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</si>
  <si>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</si>
  <si>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</si>
  <si>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</si>
  <si>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</si>
  <si>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</si>
  <si>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</si>
  <si>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</si>
  <si>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</si>
  <si>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</si>
  <si>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</si>
  <si>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</si>
  <si>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</si>
  <si>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</si>
  <si>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</si>
  <si>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</si>
  <si>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</si>
  <si>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</si>
  <si>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</si>
  <si>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</si>
  <si>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</si>
  <si>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</si>
  <si>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</si>
  <si>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</si>
  <si>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</si>
  <si>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</si>
  <si>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</si>
  <si>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</si>
  <si>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</si>
  <si>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</si>
  <si>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</si>
  <si>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</si>
  <si>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</si>
  <si>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</si>
  <si>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</si>
  <si>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</si>
  <si>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</si>
  <si>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</si>
  <si>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</si>
  <si>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</si>
  <si>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</si>
  <si>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</si>
  <si>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</si>
  <si>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</si>
  <si>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</si>
  <si>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</si>
  <si>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</si>
  <si>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</si>
  <si>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</si>
  <si>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</si>
  <si>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</si>
  <si>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</si>
  <si>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</si>
  <si>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</si>
  <si>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</si>
  <si>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</si>
  <si>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</si>
  <si>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</si>
  <si>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</si>
  <si>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</si>
  <si>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</si>
  <si>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</si>
  <si>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</si>
  <si>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</si>
  <si>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</si>
  <si>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</si>
  <si>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</si>
  <si>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</si>
  <si>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</si>
  <si>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</si>
  <si>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</si>
  <si>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</si>
  <si>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</si>
  <si>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</si>
  <si>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</si>
  <si>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</si>
  <si>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</si>
  <si>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</si>
  <si>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</si>
  <si>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</si>
  <si>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</si>
  <si>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</si>
  <si>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</si>
  <si>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</si>
  <si>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</si>
  <si>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</si>
  <si>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</si>
  <si>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2026年4月</t>
    <rPh sb="4" eb="5">
      <t>１９９９ネン</t>
    </rPh>
    <rPh sb="6" eb="7">
      <t>ガツ</t>
    </rPh>
    <phoneticPr fontId="2"/>
  </si>
  <si>
    <t>2026年4月</t>
    <rPh sb="6" eb="7">
      <t>ガツ</t>
    </rPh>
    <phoneticPr fontId="2"/>
  </si>
  <si>
    <t>徳島北川内*</t>
    <rPh sb="0" eb="3">
      <t>トクシマキタ</t>
    </rPh>
    <rPh sb="3" eb="5">
      <t>カワチ</t>
    </rPh>
    <phoneticPr fontId="2"/>
  </si>
  <si>
    <t>徳島北藍住*</t>
    <rPh sb="0" eb="3">
      <t>トクシマキタ</t>
    </rPh>
    <rPh sb="3" eb="5">
      <t>アイズミ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</si>
</sst>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60"/>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4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6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8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41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72</v>
      </c>
      <c r="C1" s="17"/>
      <c r="D1" s="17"/>
      <c r="E1" s="17"/>
      <c r="F1" s="17"/>
      <c r="G1" s="17"/>
      <c r="H1" s="17"/>
      <c r="I1" s="17"/>
      <c r="J1" s="106" t="s">
        <v>229</v>
      </c>
      <c r="K1" s="17"/>
    </row>
    <row r="2" spans="1:11" s="1" customFormat="1" ht="15" customHeight="1" x14ac:dyDescent="0.15">
      <c r="A2" s="18"/>
      <c r="B2" s="12" t="s">
        <v>73</v>
      </c>
      <c r="C2" s="13" t="s">
        <v>74</v>
      </c>
      <c r="D2" s="13" t="s">
        <v>75</v>
      </c>
      <c r="E2" s="13" t="s">
        <v>76</v>
      </c>
      <c r="F2" s="13" t="s">
        <v>77</v>
      </c>
      <c r="G2" s="14" t="s">
        <v>78</v>
      </c>
      <c r="H2" s="15" t="s">
        <v>79</v>
      </c>
      <c r="I2" s="13" t="s">
        <v>80</v>
      </c>
      <c r="J2" s="16" t="s">
        <v>81</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82</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83</v>
      </c>
      <c r="C11" s="17"/>
      <c r="D11" s="17"/>
      <c r="E11" s="17"/>
      <c r="F11" s="17"/>
      <c r="G11" s="17"/>
      <c r="H11" s="17"/>
      <c r="I11" s="17"/>
      <c r="J11" s="17"/>
      <c r="K11" s="17"/>
    </row>
    <row r="12" spans="1:11" ht="15.95" customHeight="1" x14ac:dyDescent="0.15">
      <c r="A12" s="17"/>
      <c r="B12" s="28" t="s">
        <v>84</v>
      </c>
      <c r="C12" s="17"/>
      <c r="D12" s="17"/>
      <c r="E12" s="17"/>
      <c r="F12" s="17"/>
      <c r="G12" s="17"/>
      <c r="H12" s="17"/>
      <c r="I12" s="17"/>
      <c r="J12" s="17"/>
      <c r="K12" s="17"/>
    </row>
    <row r="13" spans="1:11" ht="15.95" customHeight="1" x14ac:dyDescent="0.15">
      <c r="A13" s="17"/>
      <c r="B13" s="28" t="s">
        <v>85</v>
      </c>
      <c r="C13" s="17"/>
      <c r="D13" s="17"/>
      <c r="E13" s="17"/>
      <c r="F13" s="17"/>
      <c r="G13" s="17"/>
      <c r="H13" s="17"/>
      <c r="I13" s="17"/>
      <c r="J13" s="17"/>
      <c r="K13" s="17"/>
    </row>
    <row r="14" spans="1:11" ht="15.95" customHeight="1" x14ac:dyDescent="0.15">
      <c r="A14" s="17"/>
      <c r="B14" s="28" t="s">
        <v>86</v>
      </c>
      <c r="C14" s="17"/>
      <c r="D14" s="17"/>
      <c r="E14" s="17"/>
      <c r="F14" s="17"/>
      <c r="G14" s="17"/>
      <c r="H14" s="17"/>
      <c r="I14" s="17"/>
      <c r="J14" s="17"/>
      <c r="K14" s="17"/>
    </row>
    <row r="15" spans="1:11" ht="15.95" customHeight="1" x14ac:dyDescent="0.15">
      <c r="A15" s="17"/>
      <c r="B15" s="28" t="s">
        <v>87</v>
      </c>
      <c r="C15" s="17"/>
      <c r="D15" s="17"/>
      <c r="E15" s="17"/>
      <c r="F15" s="17"/>
      <c r="G15" s="17"/>
      <c r="H15" s="17"/>
      <c r="I15" s="17"/>
      <c r="J15" s="17"/>
      <c r="K15" s="17"/>
    </row>
    <row r="16" spans="1:11" ht="15.95" customHeight="1" x14ac:dyDescent="0.15">
      <c r="A16" s="17"/>
      <c r="B16" s="28" t="s">
        <v>88</v>
      </c>
      <c r="C16" s="17"/>
      <c r="D16" s="17"/>
      <c r="E16" s="17"/>
      <c r="F16" s="17"/>
      <c r="G16" s="17"/>
      <c r="H16" s="17"/>
      <c r="I16" s="17"/>
      <c r="J16" s="17"/>
      <c r="K16" s="17"/>
    </row>
    <row r="17" spans="1:11" ht="15.95" customHeight="1" x14ac:dyDescent="0.15">
      <c r="A17" s="17"/>
      <c r="B17" s="28" t="s">
        <v>89</v>
      </c>
      <c r="C17" s="17"/>
      <c r="D17" s="17"/>
      <c r="E17" s="17"/>
      <c r="F17" s="17"/>
      <c r="G17" s="17"/>
      <c r="H17" s="17"/>
      <c r="I17" s="17"/>
      <c r="J17" s="17"/>
      <c r="K17" s="17"/>
    </row>
    <row r="18" spans="1:11" ht="15.95" customHeight="1" x14ac:dyDescent="0.15">
      <c r="A18" s="17"/>
      <c r="B18" s="28" t="s">
        <v>90</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91</v>
      </c>
      <c r="C20" s="17"/>
      <c r="D20" s="17"/>
      <c r="E20" s="17"/>
      <c r="F20" s="17"/>
      <c r="G20" s="17"/>
      <c r="H20" s="17"/>
      <c r="I20" s="17"/>
      <c r="J20" s="17"/>
      <c r="K20" s="17"/>
    </row>
    <row r="21" spans="1:11" ht="15.95" customHeight="1" x14ac:dyDescent="0.15">
      <c r="A21" s="17"/>
      <c r="B21" s="28" t="s">
        <v>92</v>
      </c>
      <c r="C21" s="17"/>
      <c r="D21" s="17"/>
      <c r="E21" s="17"/>
      <c r="F21" s="17"/>
      <c r="G21" s="17"/>
      <c r="H21" s="17"/>
      <c r="I21" s="17"/>
      <c r="J21" s="17"/>
      <c r="K21" s="17"/>
    </row>
    <row r="22" spans="1:11" ht="15.95" customHeight="1" x14ac:dyDescent="0.15">
      <c r="A22" s="17"/>
      <c r="B22" s="28" t="s">
        <v>93</v>
      </c>
      <c r="C22" s="17"/>
      <c r="D22" s="17"/>
      <c r="E22" s="17"/>
      <c r="F22" s="17"/>
      <c r="G22" s="17"/>
      <c r="H22" s="17"/>
      <c r="I22" s="17"/>
      <c r="J22" s="17"/>
      <c r="K22" s="17"/>
    </row>
    <row r="23" spans="1:11" ht="15.95" customHeight="1" x14ac:dyDescent="0.15">
      <c r="A23" s="17"/>
      <c r="B23" s="28" t="s">
        <v>94</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95</v>
      </c>
      <c r="C25" s="17"/>
      <c r="D25" s="17"/>
      <c r="E25" s="17"/>
      <c r="F25" s="17"/>
      <c r="G25" s="17"/>
      <c r="H25" s="17"/>
      <c r="I25" s="17"/>
      <c r="J25" s="17"/>
      <c r="K25" s="17"/>
    </row>
    <row r="26" spans="1:11" ht="15.95" customHeight="1" x14ac:dyDescent="0.15">
      <c r="A26" s="17"/>
      <c r="B26" s="28" t="s">
        <v>96</v>
      </c>
      <c r="C26" s="17"/>
      <c r="D26" s="17"/>
      <c r="E26" s="17"/>
      <c r="F26" s="17"/>
      <c r="G26" s="17"/>
      <c r="H26" s="17"/>
      <c r="I26" s="17"/>
      <c r="J26" s="17"/>
      <c r="K26" s="17"/>
    </row>
    <row r="27" spans="1:11" ht="15.95" customHeight="1" x14ac:dyDescent="0.15">
      <c r="A27" s="17"/>
      <c r="B27" s="28" t="s">
        <v>97</v>
      </c>
      <c r="C27" s="17"/>
      <c r="D27" s="17"/>
      <c r="E27" s="17"/>
      <c r="F27" s="17"/>
      <c r="G27" s="17"/>
      <c r="H27" s="17"/>
      <c r="I27" s="17"/>
      <c r="J27" s="17"/>
      <c r="K27" s="17"/>
    </row>
    <row r="28" spans="1:11" ht="15.95" customHeight="1" x14ac:dyDescent="0.15">
      <c r="A28" s="17"/>
      <c r="B28" s="28" t="s">
        <v>98</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AHGtESx1zmeD8k5A8u7Saekk7fgVkJ+xqlrWjVUVKN7PYUt2z7M/X5D9PbRnbhgR8RpQgfGiggNC/98+xVxBMA==" saltValue="+S/btbEc1dk4cdBPa1NaLA=="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U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1" ht="15" customHeight="1" x14ac:dyDescent="0.15">
      <c r="T1" s="108" t="s">
        <v>420</v>
      </c>
      <c r="U1" s="34"/>
    </row>
    <row r="2" spans="1:21" ht="15" customHeight="1" x14ac:dyDescent="0.15">
      <c r="T2" s="77" t="s">
        <v>194</v>
      </c>
      <c r="U2" s="34"/>
    </row>
    <row r="3" spans="1:21" ht="15" customHeight="1" x14ac:dyDescent="0.15">
      <c r="T3" s="78"/>
      <c r="U3" s="34"/>
    </row>
    <row r="4" spans="1:21" ht="5.0999999999999996" customHeight="1" x14ac:dyDescent="0.15">
      <c r="U4" s="34"/>
    </row>
    <row r="5" spans="1:21" ht="15" customHeight="1" x14ac:dyDescent="0.15">
      <c r="A5" s="44"/>
      <c r="B5" s="6"/>
      <c r="C5" s="6"/>
      <c r="D5" s="94"/>
      <c r="E5" s="94"/>
      <c r="F5" s="94"/>
      <c r="G5" s="94"/>
      <c r="H5" s="94"/>
      <c r="I5" s="94"/>
      <c r="J5" s="94"/>
      <c r="K5" s="94"/>
      <c r="L5" s="94"/>
      <c r="M5" s="94"/>
      <c r="N5" s="94"/>
      <c r="O5" s="94"/>
      <c r="P5" s="94"/>
      <c r="Q5" s="94"/>
      <c r="R5" s="94"/>
      <c r="S5" s="94"/>
      <c r="U5" s="24" t="s">
        <v>67</v>
      </c>
    </row>
    <row r="6" spans="1:21" ht="15" customHeight="1" x14ac:dyDescent="0.15">
      <c r="A6" s="79" t="s">
        <v>197</v>
      </c>
      <c r="B6" s="6"/>
      <c r="C6" s="6"/>
      <c r="D6" s="94"/>
      <c r="E6" s="94"/>
      <c r="F6" s="94"/>
      <c r="G6" s="94"/>
      <c r="H6" s="94"/>
      <c r="I6" s="94"/>
      <c r="J6" s="94"/>
      <c r="K6" s="94"/>
      <c r="L6" s="94"/>
      <c r="M6" s="94"/>
      <c r="N6" s="94"/>
      <c r="O6" s="94"/>
      <c r="P6" s="94"/>
      <c r="Q6" s="94"/>
      <c r="R6" s="94"/>
      <c r="S6" s="94"/>
      <c r="U6" s="24" t="s">
        <v>111</v>
      </c>
    </row>
    <row r="7" spans="1:21" ht="15" customHeight="1" x14ac:dyDescent="0.15">
      <c r="A7" s="44"/>
      <c r="B7" s="6"/>
      <c r="C7" s="6"/>
      <c r="D7" s="94"/>
      <c r="E7" s="94"/>
      <c r="F7" s="94"/>
      <c r="G7" s="94"/>
      <c r="H7" s="94"/>
      <c r="I7" s="94"/>
      <c r="J7" s="94"/>
      <c r="K7" s="94"/>
      <c r="L7" s="94"/>
      <c r="M7" s="94"/>
      <c r="N7" s="94"/>
      <c r="O7" s="94"/>
      <c r="P7" s="94"/>
      <c r="Q7" s="94"/>
      <c r="R7" s="94"/>
      <c r="S7" s="94"/>
      <c r="U7" s="24" t="s">
        <v>68</v>
      </c>
    </row>
    <row r="8" spans="1:21" ht="15.95" customHeight="1" x14ac:dyDescent="0.15">
      <c r="A8" s="9"/>
      <c r="B8" s="20" t="s">
        <v>205</v>
      </c>
      <c r="C8" s="25"/>
      <c r="D8" s="20" t="s">
        <v>206</v>
      </c>
      <c r="E8" s="25"/>
      <c r="F8" s="20" t="s">
        <v>207</v>
      </c>
      <c r="G8" s="25"/>
      <c r="H8" s="20" t="s">
        <v>208</v>
      </c>
      <c r="I8" s="25"/>
      <c r="J8" s="20"/>
      <c r="K8" s="25"/>
      <c r="L8" s="20"/>
      <c r="M8" s="25"/>
      <c r="N8" s="20" t="s">
        <v>209</v>
      </c>
      <c r="O8" s="25"/>
      <c r="P8" s="163" t="s">
        <v>257</v>
      </c>
      <c r="Q8" s="164"/>
      <c r="R8" s="20" t="s">
        <v>210</v>
      </c>
      <c r="S8" s="25"/>
      <c r="T8" s="8"/>
    </row>
    <row r="9" spans="1:21" ht="15.95" customHeight="1" x14ac:dyDescent="0.15">
      <c r="A9" s="21" t="s">
        <v>66</v>
      </c>
      <c r="B9" s="26" t="s">
        <v>69</v>
      </c>
      <c r="C9" s="27" t="s">
        <v>216</v>
      </c>
      <c r="D9" s="26" t="s">
        <v>64</v>
      </c>
      <c r="E9" s="27" t="s">
        <v>217</v>
      </c>
      <c r="F9" s="26" t="s">
        <v>64</v>
      </c>
      <c r="G9" s="27" t="s">
        <v>217</v>
      </c>
      <c r="H9" s="26" t="s">
        <v>64</v>
      </c>
      <c r="I9" s="27" t="s">
        <v>217</v>
      </c>
      <c r="J9" s="26"/>
      <c r="K9" s="27"/>
      <c r="L9" s="26"/>
      <c r="M9" s="27"/>
      <c r="N9" s="26" t="s">
        <v>64</v>
      </c>
      <c r="O9" s="27" t="s">
        <v>217</v>
      </c>
      <c r="P9" s="165" t="s">
        <v>258</v>
      </c>
      <c r="Q9" s="166" t="s">
        <v>259</v>
      </c>
      <c r="R9" s="26" t="s">
        <v>64</v>
      </c>
      <c r="S9" s="27" t="s">
        <v>217</v>
      </c>
      <c r="T9" s="22" t="s">
        <v>10</v>
      </c>
    </row>
    <row r="10" spans="1:21" s="2" customFormat="1" ht="24.95" customHeight="1" x14ac:dyDescent="0.15">
      <c r="A10" s="80" t="s">
        <v>198</v>
      </c>
      <c r="B10" s="83">
        <f>徳島!C46</f>
        <v>57110</v>
      </c>
      <c r="C10" s="82">
        <f>徳島!D46</f>
        <v>0</v>
      </c>
      <c r="D10" s="83">
        <f>徳島!G46</f>
        <v>3040</v>
      </c>
      <c r="E10" s="84">
        <f>徳島!H46</f>
        <v>0</v>
      </c>
      <c r="F10" s="83">
        <f>徳島!K46</f>
        <v>6610</v>
      </c>
      <c r="G10" s="84">
        <f>徳島!L46</f>
        <v>0</v>
      </c>
      <c r="H10" s="83">
        <f>徳島!O46</f>
        <v>1350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74220</v>
      </c>
      <c r="S10" s="84">
        <f t="shared" ref="S10:S23" si="1">C10+E10+G10+I10+K10+M10+O10</f>
        <v>0</v>
      </c>
      <c r="T10" s="93">
        <v>1</v>
      </c>
      <c r="U10" s="35"/>
    </row>
    <row r="11" spans="1:21" s="2" customFormat="1" ht="24.95" customHeight="1" x14ac:dyDescent="0.15">
      <c r="A11" s="85" t="s">
        <v>204</v>
      </c>
      <c r="B11" s="86">
        <f>名西・小松島･勝浦・那賀・阿南!C18</f>
        <v>10350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10470</v>
      </c>
      <c r="S11" s="97">
        <f t="shared" si="1"/>
        <v>0</v>
      </c>
      <c r="T11" s="88">
        <v>2</v>
      </c>
      <c r="U11" s="35"/>
    </row>
    <row r="12" spans="1:21" s="2" customFormat="1" ht="24.95" customHeight="1" x14ac:dyDescent="0.15">
      <c r="A12" s="85" t="s">
        <v>255</v>
      </c>
      <c r="B12" s="86">
        <f>名西・小松島･勝浦・那賀・阿南!C40</f>
        <v>15560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16260</v>
      </c>
      <c r="S12" s="97">
        <f t="shared" si="1"/>
        <v>0</v>
      </c>
      <c r="T12" s="88">
        <v>2</v>
      </c>
      <c r="U12" s="35"/>
    </row>
    <row r="13" spans="1:21" s="2" customFormat="1" ht="24.95" customHeight="1" x14ac:dyDescent="0.15">
      <c r="A13" s="85" t="s">
        <v>59</v>
      </c>
      <c r="B13" s="86">
        <f>海部・鳴門・板野!C23</f>
        <v>13410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13880</v>
      </c>
      <c r="S13" s="97">
        <f t="shared" si="1"/>
        <v>0</v>
      </c>
      <c r="T13" s="88">
        <v>3</v>
      </c>
      <c r="U13" s="35"/>
    </row>
    <row r="14" spans="1:21" s="2" customFormat="1" ht="24.95" customHeight="1" x14ac:dyDescent="0.15">
      <c r="A14" s="85" t="s">
        <v>270</v>
      </c>
      <c r="B14" s="86">
        <f>吉野川･阿波･美馬･三好!C16</f>
        <v>8720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10560</v>
      </c>
      <c r="S14" s="97">
        <f t="shared" si="2"/>
        <v>0</v>
      </c>
      <c r="T14" s="88">
        <v>4</v>
      </c>
      <c r="U14" s="35"/>
    </row>
    <row r="15" spans="1:21" s="2" customFormat="1" ht="24.95" customHeight="1" x14ac:dyDescent="0.15">
      <c r="A15" s="85" t="s">
        <v>281</v>
      </c>
      <c r="B15" s="86">
        <f>吉野川･阿波･美馬･三好!C32</f>
        <v>5970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6200</v>
      </c>
      <c r="S15" s="97">
        <f t="shared" si="2"/>
        <v>0</v>
      </c>
      <c r="T15" s="88">
        <v>4</v>
      </c>
      <c r="U15" s="35"/>
    </row>
    <row r="16" spans="1:21" s="2" customFormat="1" ht="24.95" customHeight="1" x14ac:dyDescent="0.15">
      <c r="A16" s="85" t="s">
        <v>288</v>
      </c>
      <c r="B16" s="86">
        <f>吉野川･阿波･美馬･三好!C24</f>
        <v>7820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8230</v>
      </c>
      <c r="S16" s="97">
        <f t="shared" si="2"/>
        <v>0</v>
      </c>
      <c r="T16" s="88">
        <v>4</v>
      </c>
      <c r="U16" s="35"/>
    </row>
    <row r="17" spans="1:21" s="2" customFormat="1" ht="24.95" customHeight="1" x14ac:dyDescent="0.15">
      <c r="A17" s="144" t="s">
        <v>303</v>
      </c>
      <c r="B17" s="99">
        <f>吉野川･阿波･美馬･三好!C45</f>
        <v>7420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8470</v>
      </c>
      <c r="S17" s="98">
        <f>C17+E17+G17+I17+K17+M17+O17</f>
        <v>0</v>
      </c>
      <c r="T17" s="146">
        <v>4</v>
      </c>
      <c r="U17" s="35"/>
    </row>
    <row r="18" spans="1:21" s="2" customFormat="1" ht="24.95" customHeight="1" x14ac:dyDescent="0.15">
      <c r="A18" s="147" t="s">
        <v>195</v>
      </c>
      <c r="B18" s="83">
        <f>名西・小松島･勝浦・那賀・阿南!C10</f>
        <v>5850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5950</v>
      </c>
      <c r="S18" s="84">
        <f t="shared" si="1"/>
        <v>0</v>
      </c>
      <c r="T18" s="149">
        <v>2</v>
      </c>
      <c r="U18" s="35"/>
    </row>
    <row r="19" spans="1:21" s="2" customFormat="1" ht="24.95" customHeight="1" x14ac:dyDescent="0.15">
      <c r="A19" s="85" t="s">
        <v>138</v>
      </c>
      <c r="B19" s="86">
        <f>名西・小松島･勝浦・那賀・阿南!C21</f>
        <v>1580</v>
      </c>
      <c r="C19" s="87">
        <f>名西・小松島･勝浦・那賀・阿南!D21</f>
        <v>0</v>
      </c>
      <c r="D19" s="86"/>
      <c r="E19" s="97"/>
      <c r="F19" s="86"/>
      <c r="G19" s="97"/>
      <c r="H19" s="86"/>
      <c r="I19" s="97"/>
      <c r="J19" s="86"/>
      <c r="K19" s="97"/>
      <c r="L19" s="86"/>
      <c r="M19" s="87"/>
      <c r="N19" s="86"/>
      <c r="O19" s="97"/>
      <c r="P19" s="81"/>
      <c r="Q19" s="82"/>
      <c r="R19" s="86">
        <f t="shared" si="0"/>
        <v>1580</v>
      </c>
      <c r="S19" s="97">
        <f t="shared" si="1"/>
        <v>0</v>
      </c>
      <c r="T19" s="88">
        <v>2</v>
      </c>
      <c r="U19" s="35"/>
    </row>
    <row r="20" spans="1:21" s="2" customFormat="1" ht="24.95" customHeight="1" x14ac:dyDescent="0.15">
      <c r="A20" s="85" t="s">
        <v>58</v>
      </c>
      <c r="B20" s="86">
        <f>名西・小松島･勝浦・那賀・阿南!C25</f>
        <v>1320</v>
      </c>
      <c r="C20" s="87">
        <f>名西・小松島･勝浦・那賀・阿南!D25</f>
        <v>0</v>
      </c>
      <c r="D20" s="86"/>
      <c r="E20" s="97"/>
      <c r="F20" s="86"/>
      <c r="G20" s="97"/>
      <c r="H20" s="86"/>
      <c r="I20" s="97"/>
      <c r="J20" s="86"/>
      <c r="K20" s="97"/>
      <c r="L20" s="86"/>
      <c r="M20" s="87"/>
      <c r="N20" s="86"/>
      <c r="O20" s="97"/>
      <c r="P20" s="86"/>
      <c r="Q20" s="87"/>
      <c r="R20" s="86">
        <f t="shared" si="0"/>
        <v>1320</v>
      </c>
      <c r="S20" s="97">
        <f t="shared" si="1"/>
        <v>0</v>
      </c>
      <c r="T20" s="88">
        <v>2</v>
      </c>
      <c r="U20" s="35"/>
    </row>
    <row r="21" spans="1:21" s="2" customFormat="1" ht="24.95" customHeight="1" x14ac:dyDescent="0.15">
      <c r="A21" s="85" t="s">
        <v>196</v>
      </c>
      <c r="B21" s="86">
        <f>海部・鳴門・板野!C13</f>
        <v>4840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5180</v>
      </c>
      <c r="S21" s="97">
        <f t="shared" si="1"/>
        <v>0</v>
      </c>
      <c r="T21" s="88">
        <v>3</v>
      </c>
      <c r="U21" s="35"/>
    </row>
    <row r="22" spans="1:21" s="2" customFormat="1" ht="24.95" customHeight="1" x14ac:dyDescent="0.15">
      <c r="A22" s="85" t="s">
        <v>305</v>
      </c>
      <c r="B22" s="86">
        <f>海部・鳴門・板野!C38</f>
        <v>20610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21620</v>
      </c>
      <c r="S22" s="97">
        <f t="shared" si="1"/>
        <v>0</v>
      </c>
      <c r="T22" s="88">
        <v>3</v>
      </c>
      <c r="U22" s="35"/>
    </row>
    <row r="23" spans="1:21" s="2" customFormat="1" ht="24.95" customHeight="1" x14ac:dyDescent="0.15">
      <c r="A23" s="85" t="s">
        <v>306</v>
      </c>
      <c r="B23" s="86">
        <f>吉野川･阿波･美馬･三好!C36</f>
        <v>1450</v>
      </c>
      <c r="C23" s="97">
        <f>吉野川･阿波･美馬･三好!D36</f>
        <v>0</v>
      </c>
      <c r="D23" s="86"/>
      <c r="E23" s="97"/>
      <c r="F23" s="86"/>
      <c r="G23" s="97"/>
      <c r="H23" s="86"/>
      <c r="I23" s="97"/>
      <c r="J23" s="86"/>
      <c r="K23" s="97"/>
      <c r="L23" s="86"/>
      <c r="M23" s="87"/>
      <c r="N23" s="86"/>
      <c r="O23" s="97"/>
      <c r="P23" s="86"/>
      <c r="Q23" s="87"/>
      <c r="R23" s="86">
        <f t="shared" si="0"/>
        <v>1450</v>
      </c>
      <c r="S23" s="97">
        <f t="shared" si="1"/>
        <v>0</v>
      </c>
      <c r="T23" s="88">
        <v>4</v>
      </c>
      <c r="U23" s="35"/>
    </row>
    <row r="24" spans="1:21" s="2" customFormat="1" ht="24.95" customHeight="1" x14ac:dyDescent="0.15">
      <c r="A24" s="89" t="s">
        <v>65</v>
      </c>
      <c r="B24" s="90">
        <f t="shared" ref="B24:I24" si="3">SUM(B10:B23)</f>
        <v>162010</v>
      </c>
      <c r="C24" s="91">
        <f t="shared" si="3"/>
        <v>0</v>
      </c>
      <c r="D24" s="90">
        <f>SUM(D10:D23)</f>
        <v>6750</v>
      </c>
      <c r="E24" s="91">
        <f>SUM(E10:E23)</f>
        <v>0</v>
      </c>
      <c r="F24" s="90">
        <f t="shared" si="3"/>
        <v>8020</v>
      </c>
      <c r="G24" s="91">
        <f t="shared" si="3"/>
        <v>0</v>
      </c>
      <c r="H24" s="90">
        <f t="shared" si="3"/>
        <v>1750</v>
      </c>
      <c r="I24" s="91">
        <f t="shared" si="3"/>
        <v>0</v>
      </c>
      <c r="J24" s="90"/>
      <c r="K24" s="91"/>
      <c r="L24" s="90"/>
      <c r="M24" s="91"/>
      <c r="N24" s="90">
        <f t="shared" ref="N24:S24" si="4">SUM(N10:N23)</f>
        <v>6860</v>
      </c>
      <c r="O24" s="91">
        <f t="shared" si="4"/>
        <v>0</v>
      </c>
      <c r="P24" s="90">
        <f>SUM(P10:P23)</f>
        <v>49</v>
      </c>
      <c r="Q24" s="91">
        <f t="shared" si="4"/>
        <v>0</v>
      </c>
      <c r="R24" s="90">
        <f t="shared" si="4"/>
        <v>185390</v>
      </c>
      <c r="S24" s="91">
        <f t="shared" si="4"/>
        <v>0</v>
      </c>
      <c r="T24" s="92"/>
      <c r="U24" s="35"/>
    </row>
    <row r="25" spans="1:21" ht="15" customHeight="1" x14ac:dyDescent="0.15">
      <c r="T25" s="23" t="s">
        <v>388</v>
      </c>
    </row>
    <row r="26" spans="1:21" s="2" customFormat="1" ht="15" customHeight="1" x14ac:dyDescent="0.15">
      <c r="A26" s="23" t="s">
        <v>199</v>
      </c>
      <c r="B26" s="95" t="s">
        <v>200</v>
      </c>
      <c r="C26" s="96" t="s">
        <v>302</v>
      </c>
      <c r="D26" s="4"/>
      <c r="E26" s="3"/>
      <c r="F26" s="3"/>
      <c r="G26" s="3"/>
      <c r="I26" s="4"/>
      <c r="J26" s="3"/>
      <c r="K26" s="3"/>
      <c r="L26" s="3"/>
      <c r="M26" s="3"/>
      <c r="N26" s="3"/>
      <c r="O26" s="3"/>
      <c r="P26" s="3"/>
      <c r="Q26" s="3"/>
      <c r="R26" s="3"/>
      <c r="S26" s="3"/>
      <c r="T26" s="1"/>
      <c r="U26" s="35"/>
    </row>
    <row r="27" spans="1:21" s="2" customFormat="1" ht="15" customHeight="1" x14ac:dyDescent="0.15">
      <c r="A27" s="7"/>
      <c r="B27" s="95" t="s">
        <v>201</v>
      </c>
      <c r="C27" s="96" t="s">
        <v>311</v>
      </c>
      <c r="D27" s="4"/>
      <c r="I27" s="4"/>
      <c r="J27" s="3"/>
      <c r="K27" s="3"/>
      <c r="M27" s="3"/>
      <c r="N27" s="3"/>
      <c r="O27" s="3"/>
      <c r="P27" s="3"/>
      <c r="Q27" s="3"/>
      <c r="R27" s="3"/>
      <c r="S27" s="3"/>
      <c r="T27" s="1"/>
      <c r="U27" s="35"/>
    </row>
    <row r="28" spans="1:21" s="2" customFormat="1" ht="15" customHeight="1" x14ac:dyDescent="0.15">
      <c r="A28" s="7"/>
      <c r="B28" s="95" t="s">
        <v>202</v>
      </c>
      <c r="C28" s="96" t="s">
        <v>304</v>
      </c>
      <c r="L28" s="44"/>
      <c r="M28" s="44"/>
      <c r="N28" s="44"/>
      <c r="O28" s="44"/>
      <c r="T28" s="1"/>
      <c r="U28" s="35"/>
    </row>
    <row r="29" spans="1:21" s="2" customFormat="1" ht="15" customHeight="1" x14ac:dyDescent="0.15">
      <c r="A29" s="5"/>
      <c r="B29" s="95" t="s">
        <v>203</v>
      </c>
      <c r="C29" s="96" t="s">
        <v>307</v>
      </c>
      <c r="L29" s="44"/>
      <c r="M29" s="44"/>
      <c r="N29" s="44"/>
      <c r="O29" s="44"/>
      <c r="P29" s="143"/>
      <c r="Q29" s="143"/>
      <c r="U29" s="35"/>
    </row>
    <row r="30" spans="1:21" s="2" customFormat="1" ht="15" customHeight="1" x14ac:dyDescent="0.15">
      <c r="A30" s="7"/>
      <c r="B30" s="95" t="s">
        <v>282</v>
      </c>
      <c r="C30" s="96" t="s">
        <v>308</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239</v>
      </c>
    </row>
    <row r="37" spans="1:21" ht="15" customHeight="1" x14ac:dyDescent="0.15">
      <c r="A37" s="2" t="s">
        <v>252</v>
      </c>
      <c r="B37" s="6"/>
      <c r="C37" s="6"/>
      <c r="U37" s="117" t="s">
        <v>240</v>
      </c>
    </row>
    <row r="38" spans="1:21" ht="15" customHeight="1" x14ac:dyDescent="0.15">
      <c r="A38" s="44"/>
      <c r="B38" s="6"/>
      <c r="C38" s="6"/>
      <c r="U38" s="118" t="s">
        <v>241</v>
      </c>
    </row>
    <row r="39" spans="1:21" ht="24.95" customHeight="1" x14ac:dyDescent="0.15">
      <c r="A39" s="119"/>
      <c r="B39" s="120"/>
      <c r="C39" s="119"/>
      <c r="D39" s="120"/>
      <c r="J39" s="2"/>
      <c r="K39" s="2"/>
      <c r="L39" s="2" t="s">
        <v>242</v>
      </c>
      <c r="M39" s="2"/>
      <c r="N39" s="2" t="s">
        <v>243</v>
      </c>
      <c r="O39" s="2"/>
      <c r="P39" s="2" t="s">
        <v>244</v>
      </c>
      <c r="Q39" s="2"/>
      <c r="R39" s="2" t="s">
        <v>245</v>
      </c>
      <c r="S39" s="2"/>
      <c r="T39" s="119"/>
      <c r="U39" s="95"/>
    </row>
    <row r="40" spans="1:21" ht="24.95" customHeight="1" x14ac:dyDescent="0.15">
      <c r="A40" s="2"/>
      <c r="B40" s="121"/>
      <c r="C40" s="121"/>
      <c r="D40" s="121"/>
      <c r="J40" s="122" t="s">
        <v>246</v>
      </c>
      <c r="K40" s="123" t="s">
        <v>247</v>
      </c>
      <c r="L40" s="122" t="s">
        <v>248</v>
      </c>
      <c r="M40" s="123" t="s">
        <v>249</v>
      </c>
      <c r="N40" s="122" t="s">
        <v>248</v>
      </c>
      <c r="O40" s="123" t="s">
        <v>249</v>
      </c>
      <c r="P40" s="122" t="s">
        <v>248</v>
      </c>
      <c r="Q40" s="123" t="s">
        <v>249</v>
      </c>
      <c r="R40" s="122" t="s">
        <v>248</v>
      </c>
      <c r="S40" s="123" t="s">
        <v>249</v>
      </c>
      <c r="T40" s="119"/>
      <c r="U40" s="95"/>
    </row>
    <row r="41" spans="1:21" s="2" customFormat="1" ht="24.95" customHeight="1" x14ac:dyDescent="0.15">
      <c r="A41" s="20" t="s">
        <v>250</v>
      </c>
      <c r="B41" s="167"/>
      <c r="C41" s="168"/>
      <c r="D41" s="167"/>
      <c r="E41" s="168"/>
      <c r="F41" s="167"/>
      <c r="G41" s="168"/>
      <c r="H41" s="169"/>
      <c r="I41" s="170" t="s">
        <v>260</v>
      </c>
      <c r="J41" s="171">
        <f>B24</f>
        <v>162010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261</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262</v>
      </c>
      <c r="E43" s="125"/>
      <c r="F43" s="124"/>
      <c r="G43" s="125"/>
      <c r="H43" s="124"/>
      <c r="I43" s="125"/>
      <c r="J43" s="127">
        <f>SUM(J41:J42)</f>
        <v>162010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251</v>
      </c>
      <c r="B45" s="167"/>
      <c r="C45" s="168"/>
      <c r="D45" s="167"/>
      <c r="E45" s="168"/>
      <c r="F45" s="167"/>
      <c r="G45" s="168"/>
      <c r="H45" s="169"/>
      <c r="I45" s="170" t="s">
        <v>260</v>
      </c>
      <c r="J45" s="171">
        <f>D24+F24+H24+J24+L24+N24</f>
        <v>23380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261</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263</v>
      </c>
      <c r="E47" s="125"/>
      <c r="F47" s="124"/>
      <c r="G47" s="125"/>
      <c r="H47" s="124"/>
      <c r="I47" s="125"/>
      <c r="J47" s="127">
        <f>SUM(J45:J46)</f>
        <v>23380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264</v>
      </c>
      <c r="E49" s="137"/>
      <c r="F49" s="136"/>
      <c r="G49" s="137"/>
      <c r="H49" s="136"/>
      <c r="I49" s="137"/>
      <c r="J49" s="139">
        <f>J43+J47</f>
        <v>185390</v>
      </c>
      <c r="K49" s="140">
        <f>K43+K47</f>
        <v>0</v>
      </c>
      <c r="L49" s="141" t="s">
        <v>242</v>
      </c>
      <c r="M49" s="140">
        <f>M43+M47</f>
        <v>0</v>
      </c>
      <c r="N49" s="141" t="s">
        <v>243</v>
      </c>
      <c r="O49" s="140">
        <f>O43+O47</f>
        <v>0</v>
      </c>
      <c r="P49" s="141" t="s">
        <v>244</v>
      </c>
      <c r="Q49" s="140">
        <f>Q43+Q47</f>
        <v>0</v>
      </c>
      <c r="R49" s="141" t="s">
        <v>245</v>
      </c>
      <c r="S49" s="142">
        <f>S43+S47</f>
        <v>0</v>
      </c>
      <c r="T49" s="129"/>
      <c r="U49" s="95"/>
    </row>
    <row r="50" spans="1:21" ht="24.95" customHeight="1" x14ac:dyDescent="0.15"/>
    <row r="51" spans="1:21" ht="24.95" customHeight="1" x14ac:dyDescent="0.15"/>
    <row r="52" spans="1:21" ht="24.95" customHeight="1" x14ac:dyDescent="0.15">
      <c r="A52" s="120" t="s">
        <v>391</v>
      </c>
    </row>
    <row r="53" spans="1:21" s="2" customFormat="1" ht="24.95" customHeight="1" x14ac:dyDescent="0.15">
      <c r="A53" s="100" t="s">
        <v>266</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256</v>
      </c>
      <c r="T53" s="129"/>
      <c r="U53" s="95"/>
    </row>
    <row r="54" spans="1:21" ht="24.95" customHeight="1" thickBot="1" x14ac:dyDescent="0.2"/>
    <row r="55" spans="1:21" s="2" customFormat="1" ht="24.95" customHeight="1" thickBot="1" x14ac:dyDescent="0.2">
      <c r="A55" s="135"/>
      <c r="B55" s="136"/>
      <c r="C55" s="137"/>
      <c r="D55" s="138" t="s">
        <v>265</v>
      </c>
      <c r="E55" s="137"/>
      <c r="F55" s="136"/>
      <c r="G55" s="137"/>
      <c r="H55" s="136"/>
      <c r="I55" s="137"/>
      <c r="J55" s="150" t="s">
        <v>253</v>
      </c>
      <c r="K55" s="151" t="s">
        <v>254</v>
      </c>
      <c r="L55" s="141"/>
      <c r="M55" s="140">
        <f>M49+M53</f>
        <v>0</v>
      </c>
      <c r="N55" s="141"/>
      <c r="O55" s="140">
        <f>O49+O53</f>
        <v>0</v>
      </c>
      <c r="P55" s="141"/>
      <c r="Q55" s="140">
        <f>Q49+Q53</f>
        <v>0</v>
      </c>
      <c r="R55" s="141"/>
      <c r="S55" s="162" t="s">
        <v>253</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387</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E6bFZVPDKdFnWgWpUBRwF49Z4e27iwbqPkLO0IkGroc1R0qmvtcX+/Afy8hijqpVPygh0IjOAs1CAq57mHUbNA==" saltValue="wIt6vJNRWjBOoZwSHoOZu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08" t="s">
        <v>421</v>
      </c>
    </row>
    <row r="2" spans="1:29" ht="15" customHeight="1" x14ac:dyDescent="0.15">
      <c r="AB2" s="77" t="s">
        <v>194</v>
      </c>
    </row>
    <row r="3" spans="1:29" ht="15" customHeight="1" x14ac:dyDescent="0.15">
      <c r="AB3" s="78" t="s">
        <v>60</v>
      </c>
    </row>
    <row r="4" spans="1:29" ht="5.0999999999999996" customHeight="1" x14ac:dyDescent="0.15"/>
    <row r="5" spans="1:29" s="49" customFormat="1" ht="14.45"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215</v>
      </c>
      <c r="AA5" s="47" t="s">
        <v>0</v>
      </c>
      <c r="AB5" s="48" t="s">
        <v>1</v>
      </c>
      <c r="AC5" s="24">
        <v>1</v>
      </c>
    </row>
    <row r="6" spans="1:29" s="57" customFormat="1" ht="14.45" customHeight="1" x14ac:dyDescent="0.15">
      <c r="A6" s="154"/>
      <c r="B6" s="50" t="s">
        <v>218</v>
      </c>
      <c r="C6" s="51"/>
      <c r="D6" s="52"/>
      <c r="E6" s="157"/>
      <c r="F6" s="50"/>
      <c r="G6" s="50"/>
      <c r="H6" s="112"/>
      <c r="I6" s="157"/>
      <c r="J6" s="50"/>
      <c r="K6" s="55" t="s">
        <v>193</v>
      </c>
      <c r="L6" s="56">
        <f>C46+G46+K46+O46+S46+W46+AA46</f>
        <v>74220</v>
      </c>
      <c r="M6" s="157"/>
      <c r="N6" s="50"/>
      <c r="O6" s="55" t="s">
        <v>192</v>
      </c>
      <c r="P6" s="113">
        <f>D46+H46+L46+P46+T46+X46+AB46</f>
        <v>0</v>
      </c>
      <c r="Q6" s="158"/>
      <c r="R6" s="53"/>
      <c r="S6" s="53"/>
      <c r="T6" s="54"/>
      <c r="U6" s="159"/>
      <c r="V6" s="114"/>
      <c r="W6" s="114"/>
      <c r="X6" s="114"/>
      <c r="Y6" s="159"/>
      <c r="Z6" s="114"/>
      <c r="AA6" s="114"/>
      <c r="AB6" s="115"/>
      <c r="AC6" s="35"/>
    </row>
    <row r="7" spans="1:29" ht="14.45" customHeight="1" x14ac:dyDescent="0.15">
      <c r="A7" s="60" t="s">
        <v>37</v>
      </c>
      <c r="B7" s="61" t="s">
        <v>379</v>
      </c>
      <c r="C7" s="62">
        <v>3480</v>
      </c>
      <c r="D7" s="36"/>
      <c r="E7" s="60" t="s">
        <v>328</v>
      </c>
      <c r="F7" s="61" t="s">
        <v>211</v>
      </c>
      <c r="G7" s="62">
        <v>1150</v>
      </c>
      <c r="H7" s="36"/>
      <c r="I7" s="60" t="s">
        <v>360</v>
      </c>
      <c r="J7" s="61" t="s">
        <v>212</v>
      </c>
      <c r="K7" s="62">
        <v>840</v>
      </c>
      <c r="L7" s="36"/>
      <c r="M7" s="60" t="s">
        <v>334</v>
      </c>
      <c r="N7" s="61" t="s">
        <v>212</v>
      </c>
      <c r="O7" s="62">
        <v>1250</v>
      </c>
      <c r="P7" s="36"/>
      <c r="Q7" s="60"/>
      <c r="R7" s="61"/>
      <c r="S7" s="62"/>
      <c r="T7" s="36"/>
      <c r="U7" s="60"/>
      <c r="V7" s="61"/>
      <c r="W7" s="62"/>
      <c r="X7" s="36"/>
      <c r="Y7" s="60" t="s">
        <v>360</v>
      </c>
      <c r="Z7" s="61" t="s">
        <v>370</v>
      </c>
      <c r="AA7" s="62">
        <v>1010</v>
      </c>
      <c r="AB7" s="36"/>
      <c r="AC7" s="35" t="s">
        <v>128</v>
      </c>
    </row>
    <row r="8" spans="1:29" ht="14.45" customHeight="1" x14ac:dyDescent="0.15">
      <c r="A8" s="60"/>
      <c r="B8" s="61"/>
      <c r="C8" s="62"/>
      <c r="D8" s="36"/>
      <c r="E8" s="60" t="s">
        <v>329</v>
      </c>
      <c r="F8" s="61" t="s">
        <v>212</v>
      </c>
      <c r="G8" s="62">
        <v>440</v>
      </c>
      <c r="H8" s="36"/>
      <c r="I8" s="60" t="s">
        <v>361</v>
      </c>
      <c r="J8" s="61" t="s">
        <v>55</v>
      </c>
      <c r="K8" s="62">
        <v>630</v>
      </c>
      <c r="L8" s="36"/>
      <c r="M8" s="60"/>
      <c r="N8" s="61"/>
      <c r="O8" s="62"/>
      <c r="P8" s="36"/>
      <c r="Q8" s="60"/>
      <c r="R8" s="61"/>
      <c r="S8" s="62"/>
      <c r="T8" s="36"/>
      <c r="U8" s="60"/>
      <c r="V8" s="61"/>
      <c r="W8" s="62"/>
      <c r="X8" s="36"/>
      <c r="Y8" s="60" t="s">
        <v>361</v>
      </c>
      <c r="Z8" s="61" t="s">
        <v>318</v>
      </c>
      <c r="AA8" s="62">
        <v>650</v>
      </c>
      <c r="AB8" s="36"/>
      <c r="AC8" s="35" t="s">
        <v>129</v>
      </c>
    </row>
    <row r="9" spans="1:29" ht="14.45" customHeight="1" x14ac:dyDescent="0.15">
      <c r="A9" s="60"/>
      <c r="B9" s="61"/>
      <c r="C9" s="62"/>
      <c r="D9" s="36"/>
      <c r="E9" s="60" t="s">
        <v>330</v>
      </c>
      <c r="F9" s="61" t="s">
        <v>213</v>
      </c>
      <c r="G9" s="62">
        <v>330</v>
      </c>
      <c r="H9" s="36"/>
      <c r="I9" s="60" t="s">
        <v>362</v>
      </c>
      <c r="J9" s="61" t="s">
        <v>363</v>
      </c>
      <c r="K9" s="62">
        <v>1190</v>
      </c>
      <c r="L9" s="36"/>
      <c r="M9" s="60" t="s">
        <v>335</v>
      </c>
      <c r="N9" s="61" t="s">
        <v>175</v>
      </c>
      <c r="O9" s="62">
        <v>100</v>
      </c>
      <c r="P9" s="36"/>
      <c r="Q9" s="60"/>
      <c r="R9" s="61"/>
      <c r="S9" s="62"/>
      <c r="T9" s="36"/>
      <c r="U9" s="60"/>
      <c r="V9" s="61"/>
      <c r="W9" s="62"/>
      <c r="X9" s="36"/>
      <c r="Y9" s="60" t="s">
        <v>362</v>
      </c>
      <c r="Z9" s="61" t="s">
        <v>371</v>
      </c>
      <c r="AA9" s="62">
        <v>1380</v>
      </c>
      <c r="AB9" s="36"/>
      <c r="AC9" s="35" t="s">
        <v>120</v>
      </c>
    </row>
    <row r="10" spans="1:29" ht="14.45" customHeight="1" x14ac:dyDescent="0.15">
      <c r="A10" s="60" t="s">
        <v>11</v>
      </c>
      <c r="B10" s="63" t="s">
        <v>411</v>
      </c>
      <c r="C10" s="64">
        <v>3460</v>
      </c>
      <c r="D10" s="37"/>
      <c r="E10" s="60"/>
      <c r="F10" s="63"/>
      <c r="G10" s="64"/>
      <c r="H10" s="37"/>
      <c r="I10" s="60" t="s">
        <v>364</v>
      </c>
      <c r="J10" s="61" t="s">
        <v>365</v>
      </c>
      <c r="K10" s="62">
        <v>750</v>
      </c>
      <c r="L10" s="37"/>
      <c r="M10" s="73"/>
      <c r="N10" s="63"/>
      <c r="O10" s="64"/>
      <c r="P10" s="37"/>
      <c r="Q10" s="73"/>
      <c r="R10" s="63"/>
      <c r="S10" s="64"/>
      <c r="T10" s="37"/>
      <c r="U10" s="73"/>
      <c r="V10" s="63"/>
      <c r="W10" s="64"/>
      <c r="X10" s="37"/>
      <c r="Y10" s="60" t="s">
        <v>364</v>
      </c>
      <c r="Z10" s="61" t="s">
        <v>372</v>
      </c>
      <c r="AA10" s="62">
        <v>920</v>
      </c>
      <c r="AB10" s="37"/>
    </row>
    <row r="11" spans="1:29" ht="14.45" customHeight="1" x14ac:dyDescent="0.15">
      <c r="A11" s="60"/>
      <c r="B11" s="61"/>
      <c r="C11" s="62"/>
      <c r="D11" s="36"/>
      <c r="E11" s="60" t="s">
        <v>331</v>
      </c>
      <c r="F11" s="61" t="s">
        <v>171</v>
      </c>
      <c r="G11" s="62">
        <v>80</v>
      </c>
      <c r="H11" s="36"/>
      <c r="I11" s="60" t="s">
        <v>366</v>
      </c>
      <c r="J11" s="63" t="s">
        <v>173</v>
      </c>
      <c r="K11" s="64">
        <v>600</v>
      </c>
      <c r="L11" s="36"/>
      <c r="M11" s="60"/>
      <c r="N11" s="61"/>
      <c r="O11" s="62"/>
      <c r="P11" s="36"/>
      <c r="Q11" s="60"/>
      <c r="R11" s="61"/>
      <c r="S11" s="62"/>
      <c r="T11" s="36"/>
      <c r="U11" s="60"/>
      <c r="V11" s="61"/>
      <c r="W11" s="62"/>
      <c r="X11" s="36"/>
      <c r="Y11" s="60" t="s">
        <v>366</v>
      </c>
      <c r="Z11" s="63" t="s">
        <v>319</v>
      </c>
      <c r="AA11" s="64">
        <v>450</v>
      </c>
      <c r="AB11" s="36"/>
    </row>
    <row r="12" spans="1:29" ht="14.45" customHeight="1" x14ac:dyDescent="0.15">
      <c r="A12" s="60" t="s">
        <v>12</v>
      </c>
      <c r="B12" s="61" t="s">
        <v>386</v>
      </c>
      <c r="C12" s="62">
        <v>2540</v>
      </c>
      <c r="D12" s="36"/>
      <c r="E12" s="60" t="s">
        <v>332</v>
      </c>
      <c r="F12" s="61" t="s">
        <v>214</v>
      </c>
      <c r="G12" s="62">
        <v>320</v>
      </c>
      <c r="H12" s="36"/>
      <c r="I12" s="60" t="s">
        <v>367</v>
      </c>
      <c r="J12" s="61" t="s">
        <v>174</v>
      </c>
      <c r="K12" s="62">
        <v>480</v>
      </c>
      <c r="L12" s="36"/>
      <c r="M12" s="60"/>
      <c r="N12" s="61"/>
      <c r="O12" s="62"/>
      <c r="P12" s="36"/>
      <c r="Q12" s="60"/>
      <c r="R12" s="61"/>
      <c r="S12" s="62"/>
      <c r="T12" s="36"/>
      <c r="U12" s="60"/>
      <c r="V12" s="61"/>
      <c r="W12" s="62"/>
      <c r="X12" s="36"/>
      <c r="Y12" s="60" t="s">
        <v>367</v>
      </c>
      <c r="Z12" s="61" t="s">
        <v>320</v>
      </c>
      <c r="AA12" s="62">
        <v>200</v>
      </c>
      <c r="AB12" s="36"/>
    </row>
    <row r="13" spans="1:29" ht="14.45" customHeight="1" x14ac:dyDescent="0.15">
      <c r="A13" s="60"/>
      <c r="B13" s="61"/>
      <c r="C13" s="62"/>
      <c r="D13" s="36"/>
      <c r="E13" s="60" t="s">
        <v>333</v>
      </c>
      <c r="F13" s="61" t="s">
        <v>376</v>
      </c>
      <c r="G13" s="62">
        <v>620</v>
      </c>
      <c r="H13" s="36"/>
      <c r="I13" s="60" t="s">
        <v>368</v>
      </c>
      <c r="J13" s="61" t="s">
        <v>214</v>
      </c>
      <c r="K13" s="62">
        <v>1640</v>
      </c>
      <c r="L13" s="36"/>
      <c r="M13" s="60"/>
      <c r="N13" s="61"/>
      <c r="O13" s="62"/>
      <c r="P13" s="36"/>
      <c r="Q13" s="60"/>
      <c r="R13" s="61"/>
      <c r="S13" s="62"/>
      <c r="T13" s="36"/>
      <c r="U13" s="60"/>
      <c r="V13" s="61"/>
      <c r="W13" s="62"/>
      <c r="X13" s="36"/>
      <c r="Y13" s="60" t="s">
        <v>368</v>
      </c>
      <c r="Z13" s="61" t="s">
        <v>321</v>
      </c>
      <c r="AA13" s="62">
        <v>1180</v>
      </c>
      <c r="AB13" s="36"/>
    </row>
    <row r="14" spans="1:29" ht="14.45" customHeight="1" x14ac:dyDescent="0.15">
      <c r="A14" s="60" t="s">
        <v>14</v>
      </c>
      <c r="B14" s="61" t="s">
        <v>231</v>
      </c>
      <c r="C14" s="62">
        <v>2620</v>
      </c>
      <c r="D14" s="36"/>
      <c r="E14" s="60" t="s">
        <v>413</v>
      </c>
      <c r="F14" s="61" t="s">
        <v>412</v>
      </c>
      <c r="G14" s="62">
        <v>100</v>
      </c>
      <c r="H14" s="36"/>
      <c r="I14" s="60" t="s">
        <v>369</v>
      </c>
      <c r="J14" s="61" t="s">
        <v>172</v>
      </c>
      <c r="K14" s="62">
        <v>480</v>
      </c>
      <c r="L14" s="36"/>
      <c r="M14" s="60"/>
      <c r="N14" s="61"/>
      <c r="O14" s="62"/>
      <c r="P14" s="36"/>
      <c r="Q14" s="60"/>
      <c r="R14" s="61"/>
      <c r="S14" s="62"/>
      <c r="T14" s="36"/>
      <c r="U14" s="60"/>
      <c r="V14" s="61"/>
      <c r="W14" s="62"/>
      <c r="X14" s="36"/>
      <c r="Y14" s="60" t="s">
        <v>369</v>
      </c>
      <c r="Z14" s="61" t="s">
        <v>322</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277</v>
      </c>
      <c r="B16" s="61" t="s">
        <v>382</v>
      </c>
      <c r="C16" s="62">
        <v>2340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13</v>
      </c>
      <c r="B17" s="61" t="s">
        <v>380</v>
      </c>
      <c r="C17" s="62">
        <v>2140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19</v>
      </c>
      <c r="B18" s="63" t="s">
        <v>383</v>
      </c>
      <c r="C18" s="64">
        <v>2440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230</v>
      </c>
      <c r="B19" s="61" t="s">
        <v>232</v>
      </c>
      <c r="C19" s="62">
        <v>2240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15</v>
      </c>
      <c r="B20" s="61" t="s">
        <v>414</v>
      </c>
      <c r="C20" s="62">
        <v>2530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238</v>
      </c>
      <c r="B24" s="61" t="s">
        <v>385</v>
      </c>
      <c r="C24" s="62">
        <v>2340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16</v>
      </c>
      <c r="B25" s="61" t="s">
        <v>416</v>
      </c>
      <c r="C25" s="62">
        <v>2620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17</v>
      </c>
      <c r="B28" s="61" t="s">
        <v>381</v>
      </c>
      <c r="C28" s="62">
        <v>2630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326</v>
      </c>
      <c r="B30" s="61" t="s">
        <v>324</v>
      </c>
      <c r="C30" s="62">
        <v>1660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327</v>
      </c>
      <c r="B31" s="61" t="s">
        <v>325</v>
      </c>
      <c r="C31" s="62">
        <v>2680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18</v>
      </c>
      <c r="B32" s="63" t="s">
        <v>410</v>
      </c>
      <c r="C32" s="64">
        <v>2530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358</v>
      </c>
      <c r="B33" s="63" t="s">
        <v>359</v>
      </c>
      <c r="C33" s="64">
        <v>2650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20</v>
      </c>
      <c r="B36" s="63" t="s">
        <v>38</v>
      </c>
      <c r="C36" s="64">
        <v>3530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c r="B37" s="63"/>
      <c r="C37" s="64"/>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21</v>
      </c>
      <c r="B38" s="63" t="s">
        <v>39</v>
      </c>
      <c r="C38" s="64">
        <v>1670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22</v>
      </c>
      <c r="B39" s="63" t="s">
        <v>422</v>
      </c>
      <c r="C39" s="64">
        <v>5110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c r="B40" s="63"/>
      <c r="C40" s="64"/>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23</v>
      </c>
      <c r="B42" s="63" t="s">
        <v>233</v>
      </c>
      <c r="C42" s="64">
        <v>2430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24</v>
      </c>
      <c r="B43" s="63" t="s">
        <v>234</v>
      </c>
      <c r="C43" s="64">
        <v>2310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25</v>
      </c>
      <c r="B44" s="63" t="s">
        <v>384</v>
      </c>
      <c r="C44" s="64">
        <v>1160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219</v>
      </c>
      <c r="C46" s="67">
        <f>SUM(C7:C45)</f>
        <v>57110</v>
      </c>
      <c r="D46" s="68">
        <f>SUM(D7:D45)</f>
        <v>0</v>
      </c>
      <c r="E46" s="155"/>
      <c r="F46" s="105" t="s">
        <v>219</v>
      </c>
      <c r="G46" s="67">
        <f>SUM(G7:G45)</f>
        <v>3040</v>
      </c>
      <c r="H46" s="68">
        <f>SUM(H7:H45)</f>
        <v>0</v>
      </c>
      <c r="I46" s="155"/>
      <c r="J46" s="105" t="s">
        <v>219</v>
      </c>
      <c r="K46" s="67">
        <f>SUM(K7:K45)</f>
        <v>6610</v>
      </c>
      <c r="L46" s="68">
        <f>SUM(L7:L45)</f>
        <v>0</v>
      </c>
      <c r="M46" s="155"/>
      <c r="N46" s="105" t="s">
        <v>219</v>
      </c>
      <c r="O46" s="67">
        <f>SUM(O7:O45)</f>
        <v>1350</v>
      </c>
      <c r="P46" s="68">
        <f>SUM(P7:P45)</f>
        <v>0</v>
      </c>
      <c r="Q46" s="155"/>
      <c r="R46" s="105"/>
      <c r="S46" s="67"/>
      <c r="T46" s="68"/>
      <c r="U46" s="155"/>
      <c r="V46" s="66"/>
      <c r="W46" s="67"/>
      <c r="X46" s="68"/>
      <c r="Y46" s="155"/>
      <c r="Z46" s="105" t="s">
        <v>219</v>
      </c>
      <c r="AA46" s="67">
        <f>SUM(AA7:AA45)</f>
        <v>6110</v>
      </c>
      <c r="AB46" s="68">
        <f>SUM(AB7:AB45)</f>
        <v>0</v>
      </c>
    </row>
    <row r="47" spans="1:28" ht="14.45" customHeight="1" x14ac:dyDescent="0.15">
      <c r="A47" s="156" t="s">
        <v>57</v>
      </c>
      <c r="S47" s="40"/>
      <c r="T47" s="69"/>
      <c r="W47" s="40"/>
      <c r="X47" s="69"/>
      <c r="AA47" s="70"/>
      <c r="AB47" s="71" t="s">
        <v>387</v>
      </c>
    </row>
    <row r="48" spans="1:28" ht="14.45" customHeight="1" x14ac:dyDescent="0.15">
      <c r="A48" s="156" t="s">
        <v>297</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XvrCv+iTM/1kTbOJgXv5jVzO53vWk6CyHwdzt9FrszTrMHwr8GWlJJttA3FAAx7bZBjRy8ILTbUFix9LKdOaKw==" saltValue="Dr0kCDwnT7iI9ByWfC1IJg=="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topLeftCell="A3" workbookViewId="0">
      <selection activeCell="D6" sqref="D6"/>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2026年4月</v>
      </c>
    </row>
    <row r="2" spans="1:29" ht="15" customHeight="1" x14ac:dyDescent="0.15">
      <c r="AB2" s="77" t="str">
        <f>徳島!AB2</f>
        <v>徳島県部数表</v>
      </c>
    </row>
    <row r="3" spans="1:29" ht="15" customHeight="1" x14ac:dyDescent="0.15">
      <c r="AB3" s="78" t="s">
        <v>61</v>
      </c>
    </row>
    <row r="4" spans="1:29" ht="5.0999999999999996" customHeight="1" x14ac:dyDescent="0.15"/>
    <row r="5" spans="1:29" s="49" customFormat="1" ht="15.6"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298</v>
      </c>
      <c r="C6" s="51"/>
      <c r="D6" s="52"/>
      <c r="E6" s="157"/>
      <c r="F6" s="50"/>
      <c r="G6" s="50"/>
      <c r="H6" s="112"/>
      <c r="I6" s="157"/>
      <c r="J6" s="50"/>
      <c r="K6" s="55" t="s">
        <v>186</v>
      </c>
      <c r="L6" s="56">
        <f>C10+G10+K10+O10+S10+W10+AA10</f>
        <v>5950</v>
      </c>
      <c r="M6" s="157"/>
      <c r="N6" s="50"/>
      <c r="O6" s="55" t="s">
        <v>187</v>
      </c>
      <c r="P6" s="113">
        <f>D10+H10+L10+P10+T10+W10+AB10</f>
        <v>0</v>
      </c>
      <c r="Q6" s="158"/>
      <c r="R6" s="53"/>
      <c r="S6" s="53"/>
      <c r="T6" s="54"/>
      <c r="U6" s="159"/>
      <c r="V6" s="114"/>
      <c r="W6" s="114"/>
      <c r="X6" s="114"/>
      <c r="Y6" s="159"/>
      <c r="Z6" s="114"/>
      <c r="AA6" s="114"/>
      <c r="AB6" s="115"/>
      <c r="AC6" s="35"/>
    </row>
    <row r="7" spans="1:29" ht="15.6" customHeight="1" x14ac:dyDescent="0.15">
      <c r="A7" s="72" t="s">
        <v>136</v>
      </c>
      <c r="B7" s="58" t="s">
        <v>151</v>
      </c>
      <c r="C7" s="59">
        <v>3890</v>
      </c>
      <c r="D7" s="38"/>
      <c r="E7" s="72" t="s">
        <v>336</v>
      </c>
      <c r="F7" s="58" t="s">
        <v>48</v>
      </c>
      <c r="G7" s="59">
        <v>100</v>
      </c>
      <c r="H7" s="38"/>
      <c r="I7" s="72"/>
      <c r="J7" s="58"/>
      <c r="K7" s="59"/>
      <c r="L7" s="38"/>
      <c r="M7" s="72"/>
      <c r="N7" s="58"/>
      <c r="O7" s="59"/>
      <c r="P7" s="38"/>
      <c r="Q7" s="72"/>
      <c r="S7" s="59"/>
      <c r="T7" s="38"/>
      <c r="U7" s="72"/>
      <c r="W7" s="59"/>
      <c r="X7" s="38"/>
      <c r="Y7" s="72"/>
      <c r="Z7" s="58"/>
      <c r="AA7" s="59"/>
      <c r="AB7" s="38"/>
      <c r="AC7" s="35" t="s">
        <v>115</v>
      </c>
    </row>
    <row r="8" spans="1:29" ht="15.6" customHeight="1" x14ac:dyDescent="0.15">
      <c r="A8" s="60" t="s">
        <v>137</v>
      </c>
      <c r="B8" s="61" t="s">
        <v>235</v>
      </c>
      <c r="C8" s="62">
        <v>1960</v>
      </c>
      <c r="D8" s="36"/>
      <c r="E8" s="60"/>
      <c r="F8" s="61"/>
      <c r="G8" s="62"/>
      <c r="H8" s="36"/>
      <c r="I8" s="60"/>
      <c r="J8" s="61"/>
      <c r="K8" s="62"/>
      <c r="L8" s="36"/>
      <c r="M8" s="60"/>
      <c r="N8" s="61"/>
      <c r="O8" s="62"/>
      <c r="P8" s="36"/>
      <c r="Q8" s="60"/>
      <c r="R8" s="61"/>
      <c r="S8" s="62"/>
      <c r="T8" s="36"/>
      <c r="U8" s="60"/>
      <c r="V8" s="61"/>
      <c r="W8" s="62"/>
      <c r="X8" s="36"/>
      <c r="Y8" s="60"/>
      <c r="Z8" s="61"/>
      <c r="AA8" s="62"/>
      <c r="AB8" s="36"/>
      <c r="AC8" s="35" t="s">
        <v>116</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108</v>
      </c>
    </row>
    <row r="10" spans="1:29" ht="15.6" customHeight="1" x14ac:dyDescent="0.15">
      <c r="A10" s="155"/>
      <c r="B10" s="105" t="s">
        <v>224</v>
      </c>
      <c r="C10" s="67">
        <f>SUM(C7:C9)</f>
        <v>5850</v>
      </c>
      <c r="D10" s="68">
        <f>SUM(D7:D9)</f>
        <v>0</v>
      </c>
      <c r="E10" s="155"/>
      <c r="F10" s="105" t="s">
        <v>224</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220</v>
      </c>
      <c r="C11" s="51"/>
      <c r="D11" s="52"/>
      <c r="E11" s="157"/>
      <c r="F11" s="50"/>
      <c r="G11" s="50"/>
      <c r="H11" s="112"/>
      <c r="I11" s="157"/>
      <c r="J11" s="50"/>
      <c r="K11" s="55" t="s">
        <v>182</v>
      </c>
      <c r="L11" s="56">
        <f>C18+G18+K18+O18+S18+W18+AA18</f>
        <v>10470</v>
      </c>
      <c r="M11" s="157"/>
      <c r="N11" s="50"/>
      <c r="O11" s="55" t="s">
        <v>188</v>
      </c>
      <c r="P11" s="113">
        <f>D18+H18+L18+P18+T18+X18+AB18</f>
        <v>0</v>
      </c>
      <c r="Q11" s="158"/>
      <c r="R11" s="53"/>
      <c r="S11" s="53"/>
      <c r="T11" s="54"/>
      <c r="U11" s="159"/>
      <c r="V11" s="114"/>
      <c r="W11" s="114"/>
      <c r="X11" s="114"/>
      <c r="Y11" s="159"/>
      <c r="Z11" s="114"/>
      <c r="AA11" s="114"/>
      <c r="AB11" s="115"/>
      <c r="AC11" s="35" t="s">
        <v>117</v>
      </c>
    </row>
    <row r="12" spans="1:29" ht="15.6" customHeight="1" x14ac:dyDescent="0.15">
      <c r="A12" s="72" t="s">
        <v>49</v>
      </c>
      <c r="B12" s="58" t="s">
        <v>152</v>
      </c>
      <c r="C12" s="59">
        <v>2200</v>
      </c>
      <c r="D12" s="38"/>
      <c r="E12" s="72" t="s">
        <v>337</v>
      </c>
      <c r="F12" s="58" t="s">
        <v>168</v>
      </c>
      <c r="G12" s="59">
        <v>120</v>
      </c>
      <c r="H12" s="38"/>
      <c r="I12" s="72"/>
      <c r="J12" s="58"/>
      <c r="K12" s="59"/>
      <c r="L12" s="38"/>
      <c r="M12" s="72"/>
      <c r="N12" s="58"/>
      <c r="O12" s="59"/>
      <c r="P12" s="38"/>
      <c r="Q12" s="72"/>
      <c r="R12" s="58"/>
      <c r="S12" s="59"/>
      <c r="T12" s="38"/>
      <c r="U12" s="72"/>
      <c r="V12" s="58"/>
      <c r="W12" s="59"/>
      <c r="X12" s="38"/>
      <c r="Y12" s="72"/>
      <c r="Z12" s="58"/>
      <c r="AA12" s="59"/>
      <c r="AB12" s="38"/>
      <c r="AC12" s="35" t="s">
        <v>118</v>
      </c>
    </row>
    <row r="13" spans="1:29" ht="15.6" customHeight="1" x14ac:dyDescent="0.15">
      <c r="A13" s="60" t="s">
        <v>269</v>
      </c>
      <c r="B13" s="61" t="s">
        <v>267</v>
      </c>
      <c r="C13" s="62">
        <v>1150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119</v>
      </c>
    </row>
    <row r="14" spans="1:29" ht="15.6" customHeight="1" x14ac:dyDescent="0.15">
      <c r="A14" s="60" t="s">
        <v>268</v>
      </c>
      <c r="B14" s="61" t="s">
        <v>153</v>
      </c>
      <c r="C14" s="62">
        <v>2600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120</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400</v>
      </c>
      <c r="B16" s="61" t="s">
        <v>154</v>
      </c>
      <c r="C16" s="62">
        <v>4400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121</v>
      </c>
    </row>
    <row r="17" spans="1:29" ht="15.6" customHeight="1" x14ac:dyDescent="0.15">
      <c r="A17" s="60"/>
      <c r="B17" s="61"/>
      <c r="C17" s="62"/>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122</v>
      </c>
    </row>
    <row r="18" spans="1:29" ht="15.6" customHeight="1" x14ac:dyDescent="0.15">
      <c r="A18" s="155"/>
      <c r="B18" s="105" t="s">
        <v>224</v>
      </c>
      <c r="C18" s="67">
        <f>SUM(C12:C17)</f>
        <v>10350</v>
      </c>
      <c r="D18" s="68">
        <f>SUM(D12:D17)</f>
        <v>0</v>
      </c>
      <c r="E18" s="155"/>
      <c r="F18" s="105" t="s">
        <v>224</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123</v>
      </c>
    </row>
    <row r="19" spans="1:29" ht="15.6" customHeight="1" x14ac:dyDescent="0.15">
      <c r="A19" s="154"/>
      <c r="B19" s="50" t="s">
        <v>221</v>
      </c>
      <c r="C19" s="51"/>
      <c r="D19" s="52"/>
      <c r="E19" s="157"/>
      <c r="F19" s="50"/>
      <c r="G19" s="50"/>
      <c r="H19" s="112"/>
      <c r="I19" s="157"/>
      <c r="J19" s="50"/>
      <c r="K19" s="55" t="s">
        <v>183</v>
      </c>
      <c r="L19" s="56">
        <f>C21+G21+K21+O21+S21+W21+AA21</f>
        <v>1580</v>
      </c>
      <c r="M19" s="157"/>
      <c r="N19" s="50"/>
      <c r="O19" s="55" t="s">
        <v>189</v>
      </c>
      <c r="P19" s="113">
        <f>D21+H21+L21+P21+T21+X21+AB21</f>
        <v>0</v>
      </c>
      <c r="Q19" s="158"/>
      <c r="R19" s="53"/>
      <c r="S19" s="53"/>
      <c r="T19" s="54"/>
      <c r="U19" s="159"/>
      <c r="V19" s="114"/>
      <c r="W19" s="114"/>
      <c r="X19" s="114"/>
      <c r="Y19" s="159"/>
      <c r="Z19" s="114"/>
      <c r="AA19" s="114"/>
      <c r="AB19" s="115"/>
    </row>
    <row r="20" spans="1:29" ht="15.6" customHeight="1" x14ac:dyDescent="0.15">
      <c r="A20" s="60" t="s">
        <v>401</v>
      </c>
      <c r="B20" s="63" t="s">
        <v>315</v>
      </c>
      <c r="C20" s="64">
        <v>1580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124</v>
      </c>
    </row>
    <row r="21" spans="1:29" ht="15.6" customHeight="1" x14ac:dyDescent="0.15">
      <c r="A21" s="155"/>
      <c r="B21" s="105" t="s">
        <v>224</v>
      </c>
      <c r="C21" s="67">
        <f>SUM(C20:C20)</f>
        <v>1580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125</v>
      </c>
    </row>
    <row r="22" spans="1:29" ht="15.6" customHeight="1" x14ac:dyDescent="0.15">
      <c r="A22" s="154"/>
      <c r="B22" s="50" t="s">
        <v>222</v>
      </c>
      <c r="C22" s="51"/>
      <c r="D22" s="52"/>
      <c r="E22" s="157"/>
      <c r="F22" s="50"/>
      <c r="G22" s="50"/>
      <c r="H22" s="112"/>
      <c r="I22" s="157"/>
      <c r="J22" s="50"/>
      <c r="K22" s="55" t="s">
        <v>184</v>
      </c>
      <c r="L22" s="56">
        <f>C25+G25+K25+O25+S25+W25+AA25</f>
        <v>1320</v>
      </c>
      <c r="M22" s="157"/>
      <c r="N22" s="50"/>
      <c r="O22" s="55" t="s">
        <v>190</v>
      </c>
      <c r="P22" s="113">
        <f>D25+H25+L25+P25+T25+X25+AB25</f>
        <v>0</v>
      </c>
      <c r="Q22" s="158"/>
      <c r="R22" s="53"/>
      <c r="S22" s="53"/>
      <c r="T22" s="54"/>
      <c r="U22" s="159"/>
      <c r="V22" s="114"/>
      <c r="W22" s="114"/>
      <c r="X22" s="114"/>
      <c r="Y22" s="159"/>
      <c r="Z22" s="114"/>
      <c r="AA22" s="114"/>
      <c r="AB22" s="115"/>
      <c r="AC22" s="35" t="s">
        <v>123</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139</v>
      </c>
      <c r="B24" s="63" t="s">
        <v>155</v>
      </c>
      <c r="C24" s="64">
        <v>1320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100</v>
      </c>
    </row>
    <row r="25" spans="1:29" ht="15.6" customHeight="1" x14ac:dyDescent="0.15">
      <c r="A25" s="155"/>
      <c r="B25" s="105" t="s">
        <v>224</v>
      </c>
      <c r="C25" s="67">
        <f>SUM(C23:C24)</f>
        <v>1320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126</v>
      </c>
    </row>
    <row r="26" spans="1:29" ht="15.6" customHeight="1" x14ac:dyDescent="0.15">
      <c r="A26" s="154"/>
      <c r="B26" s="50" t="s">
        <v>223</v>
      </c>
      <c r="C26" s="51"/>
      <c r="D26" s="52"/>
      <c r="E26" s="157"/>
      <c r="F26" s="50"/>
      <c r="G26" s="50"/>
      <c r="H26" s="112"/>
      <c r="I26" s="157"/>
      <c r="J26" s="50"/>
      <c r="K26" s="55" t="s">
        <v>185</v>
      </c>
      <c r="L26" s="56">
        <f>C40+G40+K40+O40+S40+W40+AA40</f>
        <v>16260</v>
      </c>
      <c r="M26" s="157"/>
      <c r="N26" s="50"/>
      <c r="O26" s="55" t="s">
        <v>191</v>
      </c>
      <c r="P26" s="113">
        <f>D40+H40+L40+P40+T40+X40+AB40</f>
        <v>0</v>
      </c>
      <c r="Q26" s="158"/>
      <c r="R26" s="53"/>
      <c r="S26" s="53"/>
      <c r="T26" s="54"/>
      <c r="U26" s="159"/>
      <c r="V26" s="114"/>
      <c r="W26" s="114"/>
      <c r="X26" s="114"/>
      <c r="Y26" s="159"/>
      <c r="Z26" s="114"/>
      <c r="AA26" s="114"/>
      <c r="AB26" s="115"/>
      <c r="AC26" s="35" t="s">
        <v>127</v>
      </c>
    </row>
    <row r="27" spans="1:29" ht="15.6" customHeight="1" x14ac:dyDescent="0.15">
      <c r="A27" s="72" t="s">
        <v>140</v>
      </c>
      <c r="B27" s="58" t="s">
        <v>415</v>
      </c>
      <c r="C27" s="59">
        <v>3310</v>
      </c>
      <c r="D27" s="38"/>
      <c r="E27" s="60" t="s">
        <v>338</v>
      </c>
      <c r="F27" s="61" t="s">
        <v>170</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339</v>
      </c>
      <c r="F28" s="58" t="s">
        <v>169</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26</v>
      </c>
      <c r="B30" s="61" t="s">
        <v>236</v>
      </c>
      <c r="C30" s="62">
        <v>3050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27</v>
      </c>
      <c r="B31" s="61" t="s">
        <v>373</v>
      </c>
      <c r="C31" s="62">
        <v>2320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28</v>
      </c>
      <c r="B33" s="61" t="s">
        <v>167</v>
      </c>
      <c r="C33" s="62">
        <v>1800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141</v>
      </c>
      <c r="B35" s="63" t="s">
        <v>156</v>
      </c>
      <c r="C35" s="64">
        <v>1380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402</v>
      </c>
      <c r="B37" s="61" t="s">
        <v>390</v>
      </c>
      <c r="C37" s="62">
        <v>2250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403</v>
      </c>
      <c r="B39" s="63" t="s">
        <v>317</v>
      </c>
      <c r="C39" s="64">
        <v>1450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224</v>
      </c>
      <c r="C40" s="67">
        <f>SUM(C27:C39)</f>
        <v>15560</v>
      </c>
      <c r="D40" s="68">
        <f>SUM(D27:D39)</f>
        <v>0</v>
      </c>
      <c r="E40" s="155"/>
      <c r="F40" s="105" t="s">
        <v>224</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57</v>
      </c>
      <c r="S41" s="75"/>
      <c r="T41" s="69"/>
      <c r="W41" s="75"/>
      <c r="X41" s="69"/>
      <c r="AA41" s="70"/>
      <c r="AB41" s="71" t="s">
        <v>387</v>
      </c>
    </row>
    <row r="42" spans="1:28" ht="15.6" customHeight="1" x14ac:dyDescent="0.15">
      <c r="A42" s="156" t="s">
        <v>312</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oNW7+wq2n9U6l4NKzMVjGvem675vfkKIIDwa5lZpT+mbU8PqAF9RWHI2oEWZkOE+WpfoUzr48peOyfYqIZfzrQ==" saltValue="OPIo8ooHJO/GP6F0SLPa3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c r="AB1" s="111" t="str">
        <f>徳島!AB1</f>
        <v>2026年4月</v>
      </c>
    </row>
    <row r="2" spans="1:30" ht="15" customHeight="1" x14ac:dyDescent="0.15">
      <c r="AB2" s="77" t="str">
        <f>徳島!AB2</f>
        <v>徳島県部数表</v>
      </c>
    </row>
    <row r="3" spans="1:30" ht="15" customHeight="1" x14ac:dyDescent="0.15">
      <c r="AB3" s="78" t="s">
        <v>62</v>
      </c>
    </row>
    <row r="4" spans="1:30" ht="5.0999999999999996" customHeight="1" x14ac:dyDescent="0.15"/>
    <row r="5" spans="1:30" s="49" customFormat="1" ht="15.95"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226</v>
      </c>
      <c r="C6" s="51"/>
      <c r="D6" s="52"/>
      <c r="E6" s="157"/>
      <c r="F6" s="50"/>
      <c r="G6" s="50"/>
      <c r="H6" s="112"/>
      <c r="I6" s="157"/>
      <c r="J6" s="50"/>
      <c r="K6" s="55" t="s">
        <v>178</v>
      </c>
      <c r="L6" s="56">
        <f>C13+G13+K13+O13+S13+W13+AA13</f>
        <v>5180</v>
      </c>
      <c r="M6" s="157"/>
      <c r="N6" s="50"/>
      <c r="O6" s="55" t="s">
        <v>179</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133</v>
      </c>
      <c r="B7" s="63" t="s">
        <v>378</v>
      </c>
      <c r="C7" s="64">
        <v>1620</v>
      </c>
      <c r="D7" s="37"/>
      <c r="E7" s="73" t="s">
        <v>340</v>
      </c>
      <c r="F7" s="63" t="s">
        <v>374</v>
      </c>
      <c r="G7" s="64">
        <v>140</v>
      </c>
      <c r="H7" s="37"/>
      <c r="I7" s="73"/>
      <c r="J7" s="61"/>
      <c r="K7" s="64"/>
      <c r="L7" s="37"/>
      <c r="M7" s="73"/>
      <c r="N7" s="61"/>
      <c r="O7" s="64"/>
      <c r="P7" s="37"/>
      <c r="Q7" s="73"/>
      <c r="R7" s="63"/>
      <c r="S7" s="64"/>
      <c r="T7" s="37"/>
      <c r="U7" s="73"/>
      <c r="V7" s="63"/>
      <c r="W7" s="64"/>
      <c r="X7" s="37"/>
      <c r="Y7" s="73"/>
      <c r="Z7" s="61"/>
      <c r="AA7" s="64"/>
      <c r="AB7" s="37"/>
      <c r="AC7" s="35" t="s">
        <v>106</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107</v>
      </c>
    </row>
    <row r="9" spans="1:30" s="49" customFormat="1" ht="15.95" customHeight="1" x14ac:dyDescent="0.15">
      <c r="A9" s="60" t="s">
        <v>29</v>
      </c>
      <c r="B9" s="61" t="s">
        <v>149</v>
      </c>
      <c r="C9" s="62">
        <v>1010</v>
      </c>
      <c r="D9" s="36"/>
      <c r="E9" s="60" t="s">
        <v>341</v>
      </c>
      <c r="F9" s="61" t="s">
        <v>162</v>
      </c>
      <c r="G9" s="62">
        <v>200</v>
      </c>
      <c r="H9" s="36"/>
      <c r="I9" s="60"/>
      <c r="J9" s="61"/>
      <c r="K9" s="62"/>
      <c r="L9" s="36"/>
      <c r="M9" s="60"/>
      <c r="N9" s="76"/>
      <c r="O9" s="62"/>
      <c r="P9" s="36"/>
      <c r="Q9" s="60"/>
      <c r="R9" s="61"/>
      <c r="S9" s="62"/>
      <c r="T9" s="36"/>
      <c r="U9" s="60"/>
      <c r="V9" s="61"/>
      <c r="W9" s="62"/>
      <c r="X9" s="36"/>
      <c r="Y9" s="60"/>
      <c r="Z9" s="61"/>
      <c r="AA9" s="62"/>
      <c r="AB9" s="36"/>
      <c r="AC9" s="35" t="s">
        <v>108</v>
      </c>
    </row>
    <row r="10" spans="1:30" s="49" customFormat="1" ht="15.95" customHeight="1" x14ac:dyDescent="0.15">
      <c r="A10" s="60" t="s">
        <v>30</v>
      </c>
      <c r="B10" s="61" t="s">
        <v>419</v>
      </c>
      <c r="C10" s="62">
        <v>2210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109</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110</v>
      </c>
    </row>
    <row r="13" spans="1:30" ht="15.95" customHeight="1" x14ac:dyDescent="0.15">
      <c r="A13" s="155"/>
      <c r="B13" s="105" t="s">
        <v>224</v>
      </c>
      <c r="C13" s="67">
        <f>SUM(C7:C12)</f>
        <v>4840</v>
      </c>
      <c r="D13" s="68">
        <f>SUM(D7:D12)</f>
        <v>0</v>
      </c>
      <c r="E13" s="155"/>
      <c r="F13" s="105" t="s">
        <v>377</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111</v>
      </c>
      <c r="AD13" s="49"/>
    </row>
    <row r="14" spans="1:30" ht="15.95" customHeight="1" x14ac:dyDescent="0.15">
      <c r="A14" s="154"/>
      <c r="B14" s="50" t="s">
        <v>227</v>
      </c>
      <c r="C14" s="51"/>
      <c r="D14" s="52"/>
      <c r="E14" s="157"/>
      <c r="F14" s="50"/>
      <c r="G14" s="50"/>
      <c r="H14" s="112"/>
      <c r="I14" s="157"/>
      <c r="J14" s="50"/>
      <c r="K14" s="55" t="s">
        <v>70</v>
      </c>
      <c r="L14" s="56">
        <f>C23+G23+K23+O23+S23+W23+AA23</f>
        <v>13880</v>
      </c>
      <c r="M14" s="157"/>
      <c r="N14" s="50"/>
      <c r="O14" s="55" t="s">
        <v>180</v>
      </c>
      <c r="P14" s="113">
        <f>D23+H23+L23+P23+T23+X23+AB23</f>
        <v>0</v>
      </c>
      <c r="Q14" s="158"/>
      <c r="R14" s="53"/>
      <c r="S14" s="53"/>
      <c r="T14" s="54"/>
      <c r="U14" s="159"/>
      <c r="V14" s="114"/>
      <c r="W14" s="114"/>
      <c r="X14" s="114"/>
      <c r="Y14" s="159"/>
      <c r="Z14" s="114"/>
      <c r="AA14" s="114"/>
      <c r="AB14" s="115"/>
    </row>
    <row r="15" spans="1:30" ht="15.95" customHeight="1" x14ac:dyDescent="0.15">
      <c r="A15" s="72" t="s">
        <v>134</v>
      </c>
      <c r="B15" s="58" t="s">
        <v>289</v>
      </c>
      <c r="C15" s="59">
        <v>2480</v>
      </c>
      <c r="D15" s="38"/>
      <c r="E15" s="72" t="s">
        <v>342</v>
      </c>
      <c r="F15" s="58" t="s">
        <v>163</v>
      </c>
      <c r="G15" s="59">
        <v>380</v>
      </c>
      <c r="H15" s="38"/>
      <c r="I15" s="72"/>
      <c r="J15" s="58"/>
      <c r="K15" s="59"/>
      <c r="L15" s="38"/>
      <c r="M15" s="72"/>
      <c r="N15" s="58"/>
      <c r="O15" s="59"/>
      <c r="P15" s="38"/>
      <c r="Q15" s="72"/>
      <c r="R15" s="58"/>
      <c r="S15" s="59"/>
      <c r="T15" s="38"/>
      <c r="U15" s="72"/>
      <c r="V15" s="58"/>
      <c r="W15" s="59"/>
      <c r="X15" s="38"/>
      <c r="Y15" s="72"/>
      <c r="Z15" s="58"/>
      <c r="AA15" s="59"/>
      <c r="AB15" s="38"/>
      <c r="AC15" s="35" t="s">
        <v>112</v>
      </c>
    </row>
    <row r="16" spans="1:30" ht="15.95" customHeight="1" x14ac:dyDescent="0.15">
      <c r="A16" s="60" t="s">
        <v>56</v>
      </c>
      <c r="B16" s="61" t="s">
        <v>290</v>
      </c>
      <c r="C16" s="62">
        <v>1670</v>
      </c>
      <c r="D16" s="36"/>
      <c r="E16" s="60" t="s">
        <v>343</v>
      </c>
      <c r="F16" s="61" t="s">
        <v>316</v>
      </c>
      <c r="G16" s="62">
        <v>90</v>
      </c>
      <c r="H16" s="36"/>
      <c r="I16" s="60"/>
      <c r="J16" s="61"/>
      <c r="K16" s="62"/>
      <c r="L16" s="36"/>
      <c r="M16" s="60"/>
      <c r="N16" s="61"/>
      <c r="O16" s="62"/>
      <c r="P16" s="36"/>
      <c r="Q16" s="60"/>
      <c r="R16" s="61"/>
      <c r="S16" s="62"/>
      <c r="T16" s="36"/>
      <c r="U16" s="60"/>
      <c r="V16" s="61"/>
      <c r="W16" s="62"/>
      <c r="X16" s="36"/>
      <c r="Y16" s="60"/>
      <c r="Z16" s="61"/>
      <c r="AA16" s="62"/>
      <c r="AB16" s="36"/>
      <c r="AC16" s="35" t="s">
        <v>113</v>
      </c>
    </row>
    <row r="17" spans="1:29" ht="15.95" customHeight="1" x14ac:dyDescent="0.15">
      <c r="A17" s="60" t="s">
        <v>50</v>
      </c>
      <c r="B17" s="61" t="s">
        <v>291</v>
      </c>
      <c r="C17" s="62">
        <v>1140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114</v>
      </c>
    </row>
    <row r="18" spans="1:29" ht="15.95" customHeight="1" x14ac:dyDescent="0.15">
      <c r="A18" s="60" t="s">
        <v>51</v>
      </c>
      <c r="B18" s="63" t="s">
        <v>292</v>
      </c>
      <c r="C18" s="64">
        <v>1560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52</v>
      </c>
      <c r="B19" s="61" t="s">
        <v>293</v>
      </c>
      <c r="C19" s="62">
        <v>1480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53</v>
      </c>
      <c r="B20" s="61" t="s">
        <v>294</v>
      </c>
      <c r="C20" s="62">
        <v>2390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54</v>
      </c>
      <c r="B21" s="61" t="s">
        <v>295</v>
      </c>
      <c r="C21" s="62">
        <v>1230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135</v>
      </c>
      <c r="B22" s="63" t="s">
        <v>44</v>
      </c>
      <c r="C22" s="64">
        <v>1460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224</v>
      </c>
      <c r="C23" s="67">
        <f>SUM(C15:C22)</f>
        <v>13410</v>
      </c>
      <c r="D23" s="68">
        <f>SUM(D15:D22)</f>
        <v>0</v>
      </c>
      <c r="E23" s="155"/>
      <c r="F23" s="105" t="s">
        <v>224</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228</v>
      </c>
      <c r="C24" s="51"/>
      <c r="D24" s="52"/>
      <c r="E24" s="157"/>
      <c r="F24" s="50"/>
      <c r="G24" s="50"/>
      <c r="H24" s="112"/>
      <c r="I24" s="157"/>
      <c r="J24" s="50"/>
      <c r="K24" s="55" t="s">
        <v>71</v>
      </c>
      <c r="L24" s="56">
        <f>C38+G38+K38+O38+S38+W38+AA38</f>
        <v>21620</v>
      </c>
      <c r="M24" s="157"/>
      <c r="N24" s="50"/>
      <c r="O24" s="55" t="s">
        <v>181</v>
      </c>
      <c r="P24" s="113">
        <f>D38+H38+L38+P38+T38+X38+AB38</f>
        <v>0</v>
      </c>
      <c r="Q24" s="158"/>
      <c r="R24" s="53"/>
      <c r="S24" s="53"/>
      <c r="T24" s="54"/>
      <c r="U24" s="159"/>
      <c r="V24" s="114"/>
      <c r="W24" s="114"/>
      <c r="X24" s="114"/>
      <c r="Y24" s="159"/>
      <c r="Z24" s="114"/>
      <c r="AA24" s="114"/>
      <c r="AB24" s="115"/>
    </row>
    <row r="25" spans="1:29" ht="15.95" customHeight="1" x14ac:dyDescent="0.15">
      <c r="A25" s="72" t="s">
        <v>404</v>
      </c>
      <c r="B25" s="61" t="s">
        <v>45</v>
      </c>
      <c r="C25" s="62">
        <v>2530</v>
      </c>
      <c r="D25" s="36"/>
      <c r="E25" s="60" t="s">
        <v>344</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406</v>
      </c>
      <c r="B26" s="61" t="s">
        <v>283</v>
      </c>
      <c r="C26" s="62">
        <v>2380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405</v>
      </c>
      <c r="B28" s="61" t="s">
        <v>310</v>
      </c>
      <c r="C28" s="62">
        <v>3110</v>
      </c>
      <c r="D28" s="36"/>
      <c r="E28" s="60" t="s">
        <v>345</v>
      </c>
      <c r="F28" s="61" t="s">
        <v>164</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346</v>
      </c>
      <c r="F30" s="61" t="s">
        <v>46</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395</v>
      </c>
      <c r="B31" s="61" t="s">
        <v>423</v>
      </c>
      <c r="C31" s="62">
        <v>7040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347</v>
      </c>
      <c r="F33" s="61" t="s">
        <v>165</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399</v>
      </c>
      <c r="B34" s="61" t="s">
        <v>392</v>
      </c>
      <c r="C34" s="62">
        <v>2840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348</v>
      </c>
      <c r="F35" s="61" t="s">
        <v>166</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396</v>
      </c>
      <c r="B37" s="61" t="s">
        <v>409</v>
      </c>
      <c r="C37" s="62">
        <v>2710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224</v>
      </c>
      <c r="C38" s="67">
        <f>SUM(C25:C37)</f>
        <v>20610</v>
      </c>
      <c r="D38" s="68">
        <f>SUM(D25:D37)</f>
        <v>0</v>
      </c>
      <c r="E38" s="155"/>
      <c r="F38" s="105" t="s">
        <v>224</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57</v>
      </c>
      <c r="S39" s="75"/>
      <c r="T39" s="69"/>
      <c r="W39" s="75"/>
      <c r="X39" s="69"/>
      <c r="AA39" s="70"/>
      <c r="AB39" s="71" t="s">
        <v>387</v>
      </c>
    </row>
    <row r="40" spans="1:28" ht="15.95" customHeight="1" x14ac:dyDescent="0.15">
      <c r="A40" s="156" t="s">
        <v>299</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QgDt9W85QKVYzniNCgyvj3IFErQl5H5S8CLLbKqRup5hJe6W5uRvuOSO+MYVqYOoOMdq2k1KD26OB9dYzZQIIA==" saltValue="F6pps0djVk8grAr25ciX5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c r="AB1" s="111" t="str">
        <f>徳島!AB1</f>
        <v>2026年4月</v>
      </c>
      <c r="AC1" s="34"/>
    </row>
    <row r="2" spans="1:29" ht="15" customHeight="1" x14ac:dyDescent="0.15">
      <c r="AB2" s="77" t="str">
        <f>徳島!AB2</f>
        <v>徳島県部数表</v>
      </c>
      <c r="AC2" s="34"/>
    </row>
    <row r="3" spans="1:29" ht="15" customHeight="1" x14ac:dyDescent="0.15">
      <c r="AB3" s="78" t="s">
        <v>63</v>
      </c>
      <c r="AC3" s="34"/>
    </row>
    <row r="4" spans="1:29" ht="5.0999999999999996" customHeight="1" x14ac:dyDescent="0.15">
      <c r="AC4" s="34"/>
    </row>
    <row r="5" spans="1:29" s="49" customFormat="1" ht="13.5" customHeight="1" x14ac:dyDescent="0.15">
      <c r="A5" s="45"/>
      <c r="B5" s="46" t="s">
        <v>142</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270</v>
      </c>
      <c r="C6" s="51"/>
      <c r="D6" s="52"/>
      <c r="E6" s="157"/>
      <c r="F6" s="50"/>
      <c r="G6" s="50"/>
      <c r="H6" s="112"/>
      <c r="I6" s="157"/>
      <c r="J6" s="50"/>
      <c r="K6" s="55" t="s">
        <v>271</v>
      </c>
      <c r="L6" s="56">
        <f>C16+G16+K16+O16+S16+W16+AA16</f>
        <v>10560</v>
      </c>
      <c r="M6" s="157"/>
      <c r="N6" s="50"/>
      <c r="O6" s="55" t="s">
        <v>272</v>
      </c>
      <c r="P6" s="113">
        <f>D16+H16+L16+P16+T16+X16+AB16</f>
        <v>0</v>
      </c>
      <c r="Q6" s="158"/>
      <c r="R6" s="53"/>
      <c r="S6" s="53"/>
      <c r="T6" s="54"/>
      <c r="U6" s="159"/>
      <c r="V6" s="114"/>
      <c r="W6" s="114"/>
      <c r="X6" s="114"/>
      <c r="Y6" s="159"/>
      <c r="Z6" s="114"/>
      <c r="AA6" s="114"/>
      <c r="AB6" s="115"/>
      <c r="AC6" s="35"/>
    </row>
    <row r="7" spans="1:29" ht="13.5" customHeight="1" x14ac:dyDescent="0.15">
      <c r="A7" s="60" t="s">
        <v>40</v>
      </c>
      <c r="B7" s="61" t="s">
        <v>143</v>
      </c>
      <c r="C7" s="62">
        <v>1580</v>
      </c>
      <c r="D7" s="36"/>
      <c r="E7" s="60" t="s">
        <v>349</v>
      </c>
      <c r="F7" s="63" t="s">
        <v>9</v>
      </c>
      <c r="G7" s="62">
        <v>130</v>
      </c>
      <c r="H7" s="36"/>
      <c r="I7" s="60" t="s">
        <v>351</v>
      </c>
      <c r="J7" s="63" t="s">
        <v>9</v>
      </c>
      <c r="K7" s="62">
        <v>1090</v>
      </c>
      <c r="L7" s="36"/>
      <c r="M7" s="60"/>
      <c r="N7" s="63"/>
      <c r="O7" s="64"/>
      <c r="P7" s="36"/>
      <c r="Q7" s="60"/>
      <c r="R7" s="61"/>
      <c r="S7" s="62"/>
      <c r="T7" s="36"/>
      <c r="U7" s="60"/>
      <c r="V7" s="61"/>
      <c r="W7" s="62"/>
      <c r="X7" s="36"/>
      <c r="Y7" s="60" t="s">
        <v>351</v>
      </c>
      <c r="Z7" s="63" t="s">
        <v>323</v>
      </c>
      <c r="AA7" s="62">
        <v>500</v>
      </c>
      <c r="AB7" s="36"/>
      <c r="AC7" s="35" t="s">
        <v>273</v>
      </c>
    </row>
    <row r="8" spans="1:29" ht="13.5" customHeight="1" x14ac:dyDescent="0.15">
      <c r="A8" s="60" t="s">
        <v>31</v>
      </c>
      <c r="B8" s="63" t="s">
        <v>41</v>
      </c>
      <c r="C8" s="64">
        <v>1480</v>
      </c>
      <c r="D8" s="36"/>
      <c r="E8" s="60"/>
      <c r="F8" s="63"/>
      <c r="G8" s="62"/>
      <c r="H8" s="36"/>
      <c r="I8" s="60"/>
      <c r="J8" s="61"/>
      <c r="K8" s="62"/>
      <c r="L8" s="36"/>
      <c r="M8" s="60"/>
      <c r="N8" s="61"/>
      <c r="O8" s="62"/>
      <c r="P8" s="36"/>
      <c r="Q8" s="60"/>
      <c r="R8" s="61"/>
      <c r="S8" s="62"/>
      <c r="T8" s="36"/>
      <c r="U8" s="60"/>
      <c r="V8" s="61"/>
      <c r="W8" s="62"/>
      <c r="X8" s="36"/>
      <c r="Y8" s="60"/>
      <c r="Z8" s="63"/>
      <c r="AA8" s="64"/>
      <c r="AB8" s="36"/>
      <c r="AC8" s="35" t="s">
        <v>274</v>
      </c>
    </row>
    <row r="9" spans="1:29" ht="13.5" customHeight="1" x14ac:dyDescent="0.15">
      <c r="A9" s="60" t="s">
        <v>32</v>
      </c>
      <c r="B9" s="63" t="s">
        <v>42</v>
      </c>
      <c r="C9" s="64">
        <v>1780</v>
      </c>
      <c r="D9" s="37"/>
      <c r="E9" s="73"/>
      <c r="F9" s="63"/>
      <c r="G9" s="64"/>
      <c r="H9" s="37"/>
      <c r="I9" s="73"/>
      <c r="J9" s="63"/>
      <c r="K9" s="64"/>
      <c r="L9" s="37"/>
      <c r="M9" s="73"/>
      <c r="N9" s="63"/>
      <c r="O9" s="64"/>
      <c r="P9" s="37"/>
      <c r="Q9" s="73"/>
      <c r="R9" s="63"/>
      <c r="S9" s="64"/>
      <c r="T9" s="37"/>
      <c r="U9" s="73"/>
      <c r="V9" s="63"/>
      <c r="W9" s="64"/>
      <c r="X9" s="37"/>
      <c r="Y9" s="73"/>
      <c r="Z9" s="63"/>
      <c r="AA9" s="64"/>
      <c r="AB9" s="37"/>
      <c r="AC9" s="35" t="s">
        <v>275</v>
      </c>
    </row>
    <row r="10" spans="1:29" ht="13.5" customHeight="1" x14ac:dyDescent="0.15">
      <c r="A10" s="60" t="s">
        <v>33</v>
      </c>
      <c r="B10" s="63" t="s">
        <v>43</v>
      </c>
      <c r="C10" s="64">
        <v>1510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276</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100</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101</v>
      </c>
    </row>
    <row r="14" spans="1:29" ht="13.5" customHeight="1" x14ac:dyDescent="0.15">
      <c r="A14" s="60" t="s">
        <v>408</v>
      </c>
      <c r="B14" s="63" t="s">
        <v>157</v>
      </c>
      <c r="C14" s="64">
        <v>2370</v>
      </c>
      <c r="D14" s="37"/>
      <c r="E14" s="73" t="s">
        <v>350</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276</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224</v>
      </c>
      <c r="C16" s="67">
        <f>SUM(C7:C15)</f>
        <v>8720</v>
      </c>
      <c r="D16" s="68">
        <f>SUM(D7:D15)</f>
        <v>0</v>
      </c>
      <c r="E16" s="155"/>
      <c r="F16" s="105" t="s">
        <v>224</v>
      </c>
      <c r="G16" s="67">
        <f>SUM(G7:G15)</f>
        <v>250</v>
      </c>
      <c r="H16" s="68">
        <f>SUM(H7:H15)</f>
        <v>0</v>
      </c>
      <c r="I16" s="155"/>
      <c r="J16" s="105" t="s">
        <v>224</v>
      </c>
      <c r="K16" s="67">
        <f>SUM(K7:K15)</f>
        <v>1090</v>
      </c>
      <c r="L16" s="68">
        <f>SUM(L7:L15)</f>
        <v>0</v>
      </c>
      <c r="M16" s="155"/>
      <c r="N16" s="105"/>
      <c r="O16" s="67"/>
      <c r="P16" s="68"/>
      <c r="Q16" s="155"/>
      <c r="R16" s="66"/>
      <c r="S16" s="67"/>
      <c r="T16" s="68"/>
      <c r="U16" s="155"/>
      <c r="V16" s="66"/>
      <c r="W16" s="67"/>
      <c r="X16" s="68"/>
      <c r="Y16" s="155"/>
      <c r="Z16" s="105" t="s">
        <v>224</v>
      </c>
      <c r="AA16" s="67">
        <f>SUM(AA7:AA15)</f>
        <v>500</v>
      </c>
      <c r="AB16" s="68">
        <f>SUM(AB7:AB15)</f>
        <v>0</v>
      </c>
      <c r="AC16" s="35" t="s">
        <v>102</v>
      </c>
    </row>
    <row r="17" spans="1:29" ht="13.5" customHeight="1" x14ac:dyDescent="0.15">
      <c r="A17" s="154"/>
      <c r="B17" s="50" t="s">
        <v>284</v>
      </c>
      <c r="C17" s="51"/>
      <c r="D17" s="52"/>
      <c r="E17" s="157"/>
      <c r="F17" s="50"/>
      <c r="G17" s="50"/>
      <c r="H17" s="112"/>
      <c r="I17" s="157"/>
      <c r="J17" s="50"/>
      <c r="K17" s="55" t="s">
        <v>285</v>
      </c>
      <c r="L17" s="56">
        <f>C24+G24+K24+O24+S24+W24+AA24</f>
        <v>8230</v>
      </c>
      <c r="M17" s="157"/>
      <c r="N17" s="50"/>
      <c r="O17" s="55" t="s">
        <v>286</v>
      </c>
      <c r="P17" s="113">
        <f>D24+H24+L24+P24+T24+X24+AB24</f>
        <v>0</v>
      </c>
      <c r="Q17" s="158"/>
      <c r="R17" s="53"/>
      <c r="S17" s="53"/>
      <c r="T17" s="54"/>
      <c r="U17" s="159"/>
      <c r="V17" s="114"/>
      <c r="W17" s="114"/>
      <c r="X17" s="114"/>
      <c r="Y17" s="159"/>
      <c r="Z17" s="114"/>
      <c r="AA17" s="114"/>
      <c r="AB17" s="115"/>
      <c r="AC17" s="35" t="s">
        <v>103</v>
      </c>
    </row>
    <row r="18" spans="1:29" ht="13.5" customHeight="1" x14ac:dyDescent="0.15">
      <c r="A18" s="72" t="s">
        <v>397</v>
      </c>
      <c r="B18" s="58" t="s">
        <v>150</v>
      </c>
      <c r="C18" s="59">
        <v>1590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276</v>
      </c>
    </row>
    <row r="19" spans="1:29" ht="13.5" customHeight="1" x14ac:dyDescent="0.15">
      <c r="A19" s="60" t="s">
        <v>398</v>
      </c>
      <c r="B19" s="61" t="s">
        <v>47</v>
      </c>
      <c r="C19" s="62">
        <v>1680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102</v>
      </c>
    </row>
    <row r="21" spans="1:29" ht="13.5" customHeight="1" x14ac:dyDescent="0.15">
      <c r="A21" s="72" t="s">
        <v>393</v>
      </c>
      <c r="B21" s="58" t="s">
        <v>287</v>
      </c>
      <c r="C21" s="59">
        <v>2200</v>
      </c>
      <c r="D21" s="38"/>
      <c r="E21" s="72" t="s">
        <v>352</v>
      </c>
      <c r="F21" s="58" t="s">
        <v>159</v>
      </c>
      <c r="G21" s="59">
        <v>100</v>
      </c>
      <c r="H21" s="38"/>
      <c r="I21" s="72"/>
      <c r="J21" s="58"/>
      <c r="K21" s="59"/>
      <c r="L21" s="38"/>
      <c r="M21" s="72"/>
      <c r="N21" s="58"/>
      <c r="O21" s="59"/>
      <c r="P21" s="38"/>
      <c r="Q21" s="72"/>
      <c r="R21" s="58"/>
      <c r="S21" s="59"/>
      <c r="T21" s="38"/>
      <c r="U21" s="72"/>
      <c r="V21" s="58"/>
      <c r="W21" s="59"/>
      <c r="X21" s="38"/>
      <c r="Y21" s="72"/>
      <c r="Z21" s="58"/>
      <c r="AA21" s="59"/>
      <c r="AB21" s="38"/>
      <c r="AC21" s="35" t="s">
        <v>103</v>
      </c>
    </row>
    <row r="22" spans="1:29" ht="13.5" customHeight="1" x14ac:dyDescent="0.15">
      <c r="A22" s="60" t="s">
        <v>394</v>
      </c>
      <c r="B22" s="61" t="s">
        <v>144</v>
      </c>
      <c r="C22" s="62">
        <v>2350</v>
      </c>
      <c r="D22" s="36"/>
      <c r="E22" s="60" t="s">
        <v>353</v>
      </c>
      <c r="F22" s="61" t="s">
        <v>160</v>
      </c>
      <c r="G22" s="62">
        <v>310</v>
      </c>
      <c r="H22" s="36"/>
      <c r="I22" s="60"/>
      <c r="J22" s="61"/>
      <c r="K22" s="62"/>
      <c r="L22" s="36"/>
      <c r="M22" s="60"/>
      <c r="N22" s="61"/>
      <c r="O22" s="62"/>
      <c r="P22" s="36"/>
      <c r="Q22" s="60"/>
      <c r="R22" s="61"/>
      <c r="S22" s="62"/>
      <c r="T22" s="36"/>
      <c r="U22" s="60"/>
      <c r="V22" s="61"/>
      <c r="W22" s="62"/>
      <c r="X22" s="36"/>
      <c r="Y22" s="60"/>
      <c r="Z22" s="61"/>
      <c r="AA22" s="62"/>
      <c r="AB22" s="36"/>
      <c r="AC22" s="35" t="s">
        <v>99</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224</v>
      </c>
      <c r="C24" s="67">
        <f>SUM(C18:C23)</f>
        <v>7820</v>
      </c>
      <c r="D24" s="68">
        <f>SUM(D18:D23)</f>
        <v>0</v>
      </c>
      <c r="E24" s="155"/>
      <c r="F24" s="105" t="s">
        <v>224</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104</v>
      </c>
    </row>
    <row r="25" spans="1:29" ht="13.5" customHeight="1" x14ac:dyDescent="0.15">
      <c r="A25" s="154"/>
      <c r="B25" s="50" t="s">
        <v>278</v>
      </c>
      <c r="C25" s="51"/>
      <c r="D25" s="52"/>
      <c r="E25" s="157"/>
      <c r="F25" s="50"/>
      <c r="G25" s="50"/>
      <c r="H25" s="112"/>
      <c r="I25" s="157"/>
      <c r="J25" s="50"/>
      <c r="K25" s="55" t="s">
        <v>279</v>
      </c>
      <c r="L25" s="56">
        <f>C32+G32+K32+O32+S32+W32+AA32</f>
        <v>6200</v>
      </c>
      <c r="M25" s="157"/>
      <c r="N25" s="50"/>
      <c r="O25" s="55" t="s">
        <v>280</v>
      </c>
      <c r="P25" s="113">
        <f>D32+H32+L32+P32+T32+X32+AB32</f>
        <v>0</v>
      </c>
      <c r="Q25" s="158"/>
      <c r="R25" s="53"/>
      <c r="S25" s="53"/>
      <c r="T25" s="54"/>
      <c r="U25" s="159"/>
      <c r="V25" s="114"/>
      <c r="W25" s="114"/>
      <c r="X25" s="114"/>
      <c r="Y25" s="159"/>
      <c r="Z25" s="114"/>
      <c r="AA25" s="114"/>
      <c r="AB25" s="115"/>
      <c r="AC25" s="35" t="s">
        <v>105</v>
      </c>
    </row>
    <row r="26" spans="1:29" ht="13.5" customHeight="1" x14ac:dyDescent="0.15">
      <c r="A26" s="60" t="s">
        <v>130</v>
      </c>
      <c r="B26" s="61" t="s">
        <v>158</v>
      </c>
      <c r="C26" s="62">
        <v>3050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276</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34</v>
      </c>
      <c r="B28" s="61" t="s">
        <v>145</v>
      </c>
      <c r="C28" s="62">
        <v>2920</v>
      </c>
      <c r="D28" s="36"/>
      <c r="E28" s="60" t="s">
        <v>354</v>
      </c>
      <c r="F28" s="61" t="s">
        <v>375</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224</v>
      </c>
      <c r="C32" s="67">
        <f>SUM(C26:C31)</f>
        <v>5970</v>
      </c>
      <c r="D32" s="68">
        <f>SUM(D26:D31)</f>
        <v>0</v>
      </c>
      <c r="E32" s="155"/>
      <c r="F32" s="105" t="s">
        <v>224</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225</v>
      </c>
      <c r="C33" s="51"/>
      <c r="D33" s="52"/>
      <c r="E33" s="157"/>
      <c r="F33" s="50"/>
      <c r="G33" s="50"/>
      <c r="H33" s="112"/>
      <c r="I33" s="157"/>
      <c r="J33" s="50"/>
      <c r="K33" s="55" t="s">
        <v>176</v>
      </c>
      <c r="L33" s="56">
        <f>C36+G36+K36+O36+S36+W36+AA36</f>
        <v>1450</v>
      </c>
      <c r="M33" s="157"/>
      <c r="N33" s="50"/>
      <c r="O33" s="55" t="s">
        <v>177</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407</v>
      </c>
      <c r="B35" s="63" t="s">
        <v>313</v>
      </c>
      <c r="C35" s="64">
        <v>1450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224</v>
      </c>
      <c r="C36" s="67">
        <f>SUM(C34:C35)</f>
        <v>1450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296</v>
      </c>
      <c r="C37" s="51"/>
      <c r="D37" s="52"/>
      <c r="E37" s="157"/>
      <c r="F37" s="50"/>
      <c r="G37" s="50"/>
      <c r="H37" s="112"/>
      <c r="I37" s="157"/>
      <c r="J37" s="50"/>
      <c r="K37" s="55" t="s">
        <v>300</v>
      </c>
      <c r="L37" s="56">
        <f>C45+G45+K45+O45+S45+W45+AA45</f>
        <v>8470</v>
      </c>
      <c r="M37" s="157"/>
      <c r="N37" s="50"/>
      <c r="O37" s="55" t="s">
        <v>301</v>
      </c>
      <c r="P37" s="113">
        <f>D45+H45+L45+P45+T45+X45+AB45</f>
        <v>0</v>
      </c>
      <c r="Q37" s="158"/>
      <c r="R37" s="53"/>
      <c r="S37" s="53"/>
      <c r="T37" s="54"/>
      <c r="U37" s="159"/>
      <c r="V37" s="114"/>
      <c r="W37" s="114"/>
      <c r="X37" s="114"/>
      <c r="Y37" s="159"/>
      <c r="Z37" s="114"/>
      <c r="AA37" s="114"/>
      <c r="AB37" s="115"/>
    </row>
    <row r="38" spans="1:29" ht="13.5" customHeight="1" x14ac:dyDescent="0.15">
      <c r="A38" s="72" t="s">
        <v>131</v>
      </c>
      <c r="B38" s="58" t="s">
        <v>237</v>
      </c>
      <c r="C38" s="59">
        <v>830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132</v>
      </c>
      <c r="B39" s="61" t="s">
        <v>146</v>
      </c>
      <c r="C39" s="62">
        <v>1660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35</v>
      </c>
      <c r="B40" s="61" t="s">
        <v>389</v>
      </c>
      <c r="C40" s="62">
        <v>1840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36</v>
      </c>
      <c r="B42" s="61" t="s">
        <v>147</v>
      </c>
      <c r="C42" s="62">
        <v>3090</v>
      </c>
      <c r="D42" s="36"/>
      <c r="E42" s="60" t="s">
        <v>357</v>
      </c>
      <c r="F42" s="61" t="s">
        <v>161</v>
      </c>
      <c r="G42" s="62">
        <v>80</v>
      </c>
      <c r="H42" s="36"/>
      <c r="I42" s="60" t="s">
        <v>355</v>
      </c>
      <c r="J42" s="61" t="s">
        <v>417</v>
      </c>
      <c r="K42" s="62">
        <v>320</v>
      </c>
      <c r="L42" s="36"/>
      <c r="M42" s="60" t="s">
        <v>356</v>
      </c>
      <c r="N42" s="61" t="s">
        <v>418</v>
      </c>
      <c r="O42" s="62">
        <v>400</v>
      </c>
      <c r="P42" s="36"/>
      <c r="Q42" s="60"/>
      <c r="R42" s="61"/>
      <c r="S42" s="62"/>
      <c r="T42" s="36"/>
      <c r="U42" s="60"/>
      <c r="V42" s="61"/>
      <c r="W42" s="62"/>
      <c r="X42" s="36"/>
      <c r="Y42" s="60" t="s">
        <v>357</v>
      </c>
      <c r="Z42" s="61" t="s">
        <v>418</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c r="B44" s="63"/>
      <c r="C44" s="64"/>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224</v>
      </c>
      <c r="C45" s="67">
        <f>SUM(C38:C44)</f>
        <v>7420</v>
      </c>
      <c r="D45" s="68">
        <f>SUM(D38:D44)</f>
        <v>0</v>
      </c>
      <c r="E45" s="155"/>
      <c r="F45" s="105" t="s">
        <v>224</v>
      </c>
      <c r="G45" s="67">
        <f>SUM(G38:G44)</f>
        <v>80</v>
      </c>
      <c r="H45" s="68">
        <f>SUM(H38:H44)</f>
        <v>0</v>
      </c>
      <c r="I45" s="155"/>
      <c r="J45" s="105" t="s">
        <v>224</v>
      </c>
      <c r="K45" s="67">
        <f>SUM(K38:K44)</f>
        <v>320</v>
      </c>
      <c r="L45" s="68">
        <f>SUM(L38:L44)</f>
        <v>0</v>
      </c>
      <c r="M45" s="155"/>
      <c r="N45" s="105" t="s">
        <v>224</v>
      </c>
      <c r="O45" s="67">
        <f>SUM(O38:O44)</f>
        <v>400</v>
      </c>
      <c r="P45" s="68">
        <f>SUM(P38:P44)</f>
        <v>0</v>
      </c>
      <c r="Q45" s="155"/>
      <c r="R45" s="66"/>
      <c r="S45" s="67"/>
      <c r="T45" s="68"/>
      <c r="U45" s="155"/>
      <c r="V45" s="66"/>
      <c r="W45" s="67"/>
      <c r="X45" s="68"/>
      <c r="Y45" s="155"/>
      <c r="Z45" s="105" t="s">
        <v>224</v>
      </c>
      <c r="AA45" s="67">
        <f>SUM(AA38:AA44)</f>
        <v>250</v>
      </c>
      <c r="AB45" s="68">
        <f>SUM(AB38:AB44)</f>
        <v>0</v>
      </c>
    </row>
    <row r="46" spans="1:29" s="2" customFormat="1" ht="13.5" customHeight="1" x14ac:dyDescent="0.15">
      <c r="A46" s="156" t="s">
        <v>57</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387</v>
      </c>
      <c r="AC46" s="35"/>
    </row>
    <row r="47" spans="1:29" ht="13.5" customHeight="1" x14ac:dyDescent="0.15">
      <c r="A47" s="156" t="s">
        <v>309</v>
      </c>
    </row>
    <row r="48" spans="1:29" ht="13.5" customHeight="1" x14ac:dyDescent="0.15">
      <c r="A48" s="156" t="s">
        <v>314</v>
      </c>
    </row>
    <row r="49" ht="15.95" customHeight="1" x14ac:dyDescent="0.15"/>
    <row r="50" ht="15.95" customHeight="1" x14ac:dyDescent="0.15"/>
    <row r="51" ht="15.95" customHeight="1" x14ac:dyDescent="0.15"/>
    <row r="52" ht="15.95" customHeight="1" x14ac:dyDescent="0.15"/>
  </sheetData>
  <sheetProtection algorithmName="SHA-512" hashValue="2+7rEc9f4CY4FU4/BBGuO5MAMEKbMjr7S6RQZEnX/y4mcoq54dCU1lc/f1QTiXhO6f/Et7zHNJ9JOrBO5i5Hnw==" saltValue="n+2ieXdHd7R255qACXiB6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2026-03-19T01:25:47Z</cp:lastPrinted>
  <dcterms:created xsi:type="dcterms:W3CDTF">1997-07-26T05:41:58Z</dcterms:created>
  <dcterms:modified xsi:type="dcterms:W3CDTF">2026-03-19T06:18:30Z</dcterms:modified>
</cp:coreProperties>
</file>