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72.24.2.11\kikaku\●松岡\_●松岡_HP作成更新関連\_☆★HPアップ\202509_徳島県\"/>
    </mc:Choice>
  </mc:AlternateContent>
  <xr:revisionPtr revIDLastSave="0" documentId="8_{F3D5566B-4590-4060-8551-BEF2F7D8C75A}" xr6:coauthVersionLast="47" xr6:coauthVersionMax="47" xr10:uidLastSave="{00000000-0000-0000-0000-000000000000}"/>
  <bookViews>
    <workbookView xWindow="-120" yWindow="-120" windowWidth="29040" windowHeight="15840" tabRatio="659" xr2:uid="{72A99835-39EC-4DE6-899A-FFBA96E55A04}"/>
  </bookViews>
  <sheets>
    <sheet name="表紙" sheetId="7" r:id="rId1"/>
    <sheet name="郡市別" sheetId="5" r:id="rId2"/>
    <sheet name="徳島" sheetId="1" r:id="rId3"/>
    <sheet name="名西・小松島･勝浦・那賀・阿南" sheetId="2" r:id="rId4"/>
    <sheet name="海部・鳴門・板野" sheetId="3" r:id="rId5"/>
    <sheet name="吉野川･阿波･美馬･三好" sheetId="4" r:id="rId6"/>
  </sheets>
  <definedNames>
    <definedName name="_xlnm.Print_Titles" localSheetId="1">郡市別!$1:$4</definedName>
  </definedNames>
  <calcPr calcId="181029"/>
</workbook>
</file>

<file path=xl/calcChain.xml><?xml version="1.0" encoding="utf-8"?>
<calcChain xmlns="http://schemas.openxmlformats.org/spreadsheetml/2006/main">
  <c r="P10" i="5" l="1"/>
  <c r="K16" i="4"/>
  <c r="D10" i="2"/>
  <c r="C18" i="5" s="1"/>
  <c r="S18" i="5" s="1"/>
  <c r="D18" i="2"/>
  <c r="D21" i="2"/>
  <c r="D25" i="2"/>
  <c r="Q10" i="5"/>
  <c r="Q11" i="5"/>
  <c r="P11" i="5"/>
  <c r="C46" i="1"/>
  <c r="D46" i="1"/>
  <c r="P6" i="1" s="1"/>
  <c r="P12" i="5"/>
  <c r="P13" i="5"/>
  <c r="P14" i="5"/>
  <c r="P15" i="5"/>
  <c r="P16" i="5"/>
  <c r="P17" i="5"/>
  <c r="P18" i="5"/>
  <c r="P21" i="5"/>
  <c r="P22" i="5"/>
  <c r="P23" i="5"/>
  <c r="P19" i="2"/>
  <c r="H40" i="2"/>
  <c r="E12" i="5"/>
  <c r="C21" i="2"/>
  <c r="L19" i="2" s="1"/>
  <c r="B19" i="5"/>
  <c r="R19" i="5" s="1"/>
  <c r="C10" i="2"/>
  <c r="B18" i="5"/>
  <c r="R18" i="5" s="1"/>
  <c r="G46" i="1"/>
  <c r="D10" i="5"/>
  <c r="G18" i="2"/>
  <c r="D11" i="5"/>
  <c r="G40" i="2"/>
  <c r="D12" i="5"/>
  <c r="G13" i="3"/>
  <c r="D21" i="5"/>
  <c r="G23" i="3"/>
  <c r="D13" i="5"/>
  <c r="G38" i="3"/>
  <c r="D22" i="5"/>
  <c r="G16" i="4"/>
  <c r="D14" i="5" s="1"/>
  <c r="G24" i="4"/>
  <c r="D16" i="5" s="1"/>
  <c r="G32" i="4"/>
  <c r="D15" i="5"/>
  <c r="G36" i="4"/>
  <c r="D23" i="5"/>
  <c r="G45" i="4"/>
  <c r="D17" i="5"/>
  <c r="G10" i="2"/>
  <c r="D18" i="5"/>
  <c r="K46" i="1"/>
  <c r="F10" i="5"/>
  <c r="F14" i="5"/>
  <c r="K45" i="4"/>
  <c r="F17" i="5"/>
  <c r="O46" i="1"/>
  <c r="H10" i="5"/>
  <c r="H24" i="5" s="1"/>
  <c r="O45" i="4"/>
  <c r="H17" i="5"/>
  <c r="AA46" i="1"/>
  <c r="N10" i="5" s="1"/>
  <c r="N24" i="5" s="1"/>
  <c r="AA16" i="4"/>
  <c r="N14" i="5"/>
  <c r="AA45" i="4"/>
  <c r="N17" i="5" s="1"/>
  <c r="C16" i="4"/>
  <c r="D36" i="4"/>
  <c r="C23" i="5"/>
  <c r="C36" i="4"/>
  <c r="Q12" i="5"/>
  <c r="H46" i="1"/>
  <c r="H18" i="2"/>
  <c r="P11" i="2" s="1"/>
  <c r="H23" i="3"/>
  <c r="H16" i="4"/>
  <c r="E14" i="5"/>
  <c r="H32" i="4"/>
  <c r="E15" i="5" s="1"/>
  <c r="S15" i="5" s="1"/>
  <c r="H24" i="4"/>
  <c r="E16" i="5"/>
  <c r="H45" i="4"/>
  <c r="E17" i="5" s="1"/>
  <c r="H10" i="2"/>
  <c r="E18" i="5"/>
  <c r="H13" i="3"/>
  <c r="E21" i="5" s="1"/>
  <c r="S21" i="5" s="1"/>
  <c r="H38" i="3"/>
  <c r="E22" i="5"/>
  <c r="H36" i="4"/>
  <c r="E23" i="5" s="1"/>
  <c r="C13" i="3"/>
  <c r="L6" i="3" s="1"/>
  <c r="D40" i="2"/>
  <c r="C12" i="5" s="1"/>
  <c r="S12" i="5" s="1"/>
  <c r="C40" i="2"/>
  <c r="L26" i="2" s="1"/>
  <c r="B12" i="5"/>
  <c r="R12" i="5" s="1"/>
  <c r="P22" i="2"/>
  <c r="C25" i="2"/>
  <c r="L22" i="2"/>
  <c r="D38" i="3"/>
  <c r="C22" i="5"/>
  <c r="S22" i="5" s="1"/>
  <c r="C38" i="3"/>
  <c r="L24" i="3" s="1"/>
  <c r="Q16" i="5"/>
  <c r="D24" i="4"/>
  <c r="C16" i="5" s="1"/>
  <c r="S16" i="5" s="1"/>
  <c r="C24" i="4"/>
  <c r="AB16" i="4"/>
  <c r="O14" i="5"/>
  <c r="L16" i="4"/>
  <c r="G14" i="5"/>
  <c r="D16" i="4"/>
  <c r="P6" i="4" s="1"/>
  <c r="C14" i="5"/>
  <c r="S14" i="5" s="1"/>
  <c r="C32" i="4"/>
  <c r="B15" i="5" s="1"/>
  <c r="R15" i="5" s="1"/>
  <c r="D45" i="4"/>
  <c r="L45" i="4"/>
  <c r="G17" i="5"/>
  <c r="P45" i="4"/>
  <c r="I17" i="5"/>
  <c r="Q15" i="5"/>
  <c r="Q23" i="5"/>
  <c r="D32" i="4"/>
  <c r="L46" i="1"/>
  <c r="G10" i="5"/>
  <c r="G24" i="5"/>
  <c r="P46" i="1"/>
  <c r="I10" i="5"/>
  <c r="I24" i="5" s="1"/>
  <c r="AB46" i="1"/>
  <c r="O10" i="5" s="1"/>
  <c r="AB45" i="4"/>
  <c r="O17" i="5" s="1"/>
  <c r="C11" i="5"/>
  <c r="D23" i="3"/>
  <c r="C13" i="5" s="1"/>
  <c r="S13" i="5" s="1"/>
  <c r="C19" i="5"/>
  <c r="S19" i="5" s="1"/>
  <c r="C20" i="5"/>
  <c r="S20" i="5" s="1"/>
  <c r="D13" i="3"/>
  <c r="P6" i="3" s="1"/>
  <c r="C21" i="5"/>
  <c r="B10" i="5"/>
  <c r="C18" i="2"/>
  <c r="B11" i="5" s="1"/>
  <c r="C23" i="3"/>
  <c r="B13" i="5" s="1"/>
  <c r="C45" i="4"/>
  <c r="B17" i="5" s="1"/>
  <c r="AB2" i="3"/>
  <c r="AB1" i="3"/>
  <c r="Q22" i="5"/>
  <c r="Q24" i="5" s="1"/>
  <c r="K53" i="5" s="1"/>
  <c r="Q13" i="5"/>
  <c r="Q18" i="5"/>
  <c r="Q21" i="5"/>
  <c r="Q14" i="5"/>
  <c r="Q17" i="5"/>
  <c r="AB2" i="4"/>
  <c r="AB1" i="4"/>
  <c r="AB1" i="2"/>
  <c r="AB2" i="2"/>
  <c r="L25" i="4"/>
  <c r="B16" i="5"/>
  <c r="B20" i="5"/>
  <c r="R20" i="5" s="1"/>
  <c r="P26" i="2"/>
  <c r="P17" i="4"/>
  <c r="P6" i="2"/>
  <c r="C15" i="5"/>
  <c r="P25" i="4"/>
  <c r="E13" i="5"/>
  <c r="E10" i="5"/>
  <c r="P24" i="3"/>
  <c r="C17" i="5"/>
  <c r="L6" i="2"/>
  <c r="B22" i="5" l="1"/>
  <c r="R22" i="5" s="1"/>
  <c r="R17" i="5"/>
  <c r="F24" i="5"/>
  <c r="P24" i="5"/>
  <c r="J53" i="5" s="1"/>
  <c r="L33" i="4"/>
  <c r="L6" i="4"/>
  <c r="L6" i="1"/>
  <c r="D24" i="5"/>
  <c r="B23" i="5"/>
  <c r="R23" i="5" s="1"/>
  <c r="R16" i="5"/>
  <c r="L17" i="4"/>
  <c r="B14" i="5"/>
  <c r="L14" i="3"/>
  <c r="B21" i="5"/>
  <c r="R21" i="5" s="1"/>
  <c r="L11" i="2"/>
  <c r="R10" i="5"/>
  <c r="O24" i="5"/>
  <c r="S17" i="5"/>
  <c r="Q53" i="5"/>
  <c r="M53" i="5"/>
  <c r="O53" i="5"/>
  <c r="R13" i="5"/>
  <c r="S23" i="5"/>
  <c r="J45" i="5"/>
  <c r="J47" i="5" s="1"/>
  <c r="E11" i="5"/>
  <c r="S11" i="5" s="1"/>
  <c r="P33" i="4"/>
  <c r="P14" i="3"/>
  <c r="R11" i="5"/>
  <c r="R14" i="5"/>
  <c r="L37" i="4"/>
  <c r="C10" i="5"/>
  <c r="P37" i="4"/>
  <c r="B24" i="5" l="1"/>
  <c r="J41" i="5" s="1"/>
  <c r="J43" i="5" s="1"/>
  <c r="J49" i="5" s="1"/>
  <c r="S10" i="5"/>
  <c r="S24" i="5" s="1"/>
  <c r="C24" i="5"/>
  <c r="K41" i="5" s="1"/>
  <c r="R24" i="5"/>
  <c r="E24" i="5"/>
  <c r="K45" i="5" s="1"/>
  <c r="S41" i="5" l="1"/>
  <c r="S43" i="5" s="1"/>
  <c r="Q41" i="5"/>
  <c r="Q43" i="5" s="1"/>
  <c r="Q49" i="5" s="1"/>
  <c r="Q55" i="5" s="1"/>
  <c r="O41" i="5"/>
  <c r="O43" i="5" s="1"/>
  <c r="M41" i="5"/>
  <c r="M43" i="5" s="1"/>
  <c r="K43" i="5"/>
  <c r="K47" i="5"/>
  <c r="M45" i="5"/>
  <c r="M47" i="5" s="1"/>
  <c r="O45" i="5"/>
  <c r="O47" i="5" s="1"/>
  <c r="Q45" i="5"/>
  <c r="Q47" i="5" s="1"/>
  <c r="S45" i="5"/>
  <c r="S47" i="5" s="1"/>
  <c r="O49" i="5" l="1"/>
  <c r="O55" i="5" s="1"/>
  <c r="K49" i="5"/>
  <c r="S49" i="5"/>
  <c r="M49" i="5"/>
  <c r="M55" i="5" s="1"/>
</calcChain>
</file>

<file path=xl/sharedStrings.xml><?xml version="1.0" encoding="utf-8"?>
<sst xmlns="http://schemas.openxmlformats.org/spreadsheetml/2006/main" count="586" uniqueCount="438">
  <si>
    <t>部数</t>
  </si>
  <si>
    <t>折込数</t>
  </si>
  <si>
    <t>読 売</t>
  </si>
  <si>
    <t>朝 日</t>
  </si>
  <si>
    <t>毎 日</t>
  </si>
  <si>
    <t>産 経</t>
  </si>
  <si>
    <t>日 経</t>
  </si>
  <si>
    <t>北島</t>
    <rPh sb="0" eb="2">
      <t>キタジマ</t>
    </rPh>
    <phoneticPr fontId="2"/>
  </si>
  <si>
    <t>山川</t>
    <rPh sb="0" eb="2">
      <t>ヤマカワ</t>
    </rPh>
    <phoneticPr fontId="2"/>
  </si>
  <si>
    <t>鴨島</t>
    <rPh sb="0" eb="2">
      <t>カモシマ</t>
    </rPh>
    <phoneticPr fontId="2"/>
  </si>
  <si>
    <t>頁</t>
  </si>
  <si>
    <t>81202</t>
  </si>
  <si>
    <t>81204</t>
  </si>
  <si>
    <t>81206</t>
  </si>
  <si>
    <t>81209</t>
  </si>
  <si>
    <t>81208</t>
  </si>
  <si>
    <t>81212</t>
  </si>
  <si>
    <t>81216</t>
  </si>
  <si>
    <t>81219</t>
  </si>
  <si>
    <t>81221</t>
  </si>
  <si>
    <t>81224</t>
  </si>
  <si>
    <t>81225</t>
  </si>
  <si>
    <t>81226</t>
  </si>
  <si>
    <t>81227</t>
  </si>
  <si>
    <t>81228</t>
  </si>
  <si>
    <t>81229</t>
  </si>
  <si>
    <t>81231</t>
  </si>
  <si>
    <t>81232</t>
  </si>
  <si>
    <t>81233</t>
  </si>
  <si>
    <t>87203</t>
  </si>
  <si>
    <t>87204</t>
  </si>
  <si>
    <t>87206</t>
  </si>
  <si>
    <t>87213</t>
  </si>
  <si>
    <t>87214</t>
  </si>
  <si>
    <t>89103</t>
  </si>
  <si>
    <t>89104</t>
  </si>
  <si>
    <t>89105</t>
  </si>
  <si>
    <t>89204</t>
  </si>
  <si>
    <t>89306</t>
  </si>
  <si>
    <t>89308</t>
  </si>
  <si>
    <t>81201</t>
    <phoneticPr fontId="2"/>
  </si>
  <si>
    <t>勝占*</t>
    <rPh sb="0" eb="1">
      <t>カ</t>
    </rPh>
    <rPh sb="1" eb="2">
      <t>シ</t>
    </rPh>
    <phoneticPr fontId="2"/>
  </si>
  <si>
    <t>多家良*</t>
    <rPh sb="0" eb="1">
      <t>タ</t>
    </rPh>
    <rPh sb="1" eb="2">
      <t>イエ</t>
    </rPh>
    <rPh sb="2" eb="3">
      <t>リョウ</t>
    </rPh>
    <phoneticPr fontId="2"/>
  </si>
  <si>
    <t>論田*</t>
    <rPh sb="0" eb="1">
      <t>ロン</t>
    </rPh>
    <rPh sb="1" eb="2">
      <t>タ</t>
    </rPh>
    <phoneticPr fontId="2"/>
  </si>
  <si>
    <t>川内*</t>
    <rPh sb="0" eb="2">
      <t>カワチ</t>
    </rPh>
    <phoneticPr fontId="2"/>
  </si>
  <si>
    <t>89102</t>
    <phoneticPr fontId="2"/>
  </si>
  <si>
    <t>鴨島南*</t>
    <rPh sb="0" eb="2">
      <t>カモシマ</t>
    </rPh>
    <rPh sb="2" eb="3">
      <t>ミナミ</t>
    </rPh>
    <phoneticPr fontId="2"/>
  </si>
  <si>
    <t>鴨島西*</t>
    <rPh sb="0" eb="2">
      <t>カモシマ</t>
    </rPh>
    <rPh sb="2" eb="3">
      <t>ニシ</t>
    </rPh>
    <phoneticPr fontId="2"/>
  </si>
  <si>
    <t>川島*</t>
    <rPh sb="0" eb="2">
      <t>カワシマ</t>
    </rPh>
    <phoneticPr fontId="2"/>
  </si>
  <si>
    <t>山城*</t>
    <rPh sb="0" eb="2">
      <t>ヤマシロ</t>
    </rPh>
    <phoneticPr fontId="2"/>
  </si>
  <si>
    <t>板東*</t>
    <rPh sb="0" eb="2">
      <t>バンドウ</t>
    </rPh>
    <phoneticPr fontId="2"/>
  </si>
  <si>
    <t>北島*</t>
    <rPh sb="0" eb="2">
      <t>キタジマ</t>
    </rPh>
    <phoneticPr fontId="2"/>
  </si>
  <si>
    <t>藍住</t>
    <rPh sb="0" eb="1">
      <t>アイ</t>
    </rPh>
    <rPh sb="1" eb="2">
      <t>ス</t>
    </rPh>
    <phoneticPr fontId="2"/>
  </si>
  <si>
    <t>土成*</t>
    <rPh sb="0" eb="1">
      <t>ツチ</t>
    </rPh>
    <rPh sb="1" eb="2">
      <t>ナ</t>
    </rPh>
    <phoneticPr fontId="2"/>
  </si>
  <si>
    <t>石井</t>
    <rPh sb="0" eb="2">
      <t>イシイ</t>
    </rPh>
    <phoneticPr fontId="2"/>
  </si>
  <si>
    <t>87001</t>
    <phoneticPr fontId="2"/>
  </si>
  <si>
    <t>赤石*</t>
    <rPh sb="0" eb="2">
      <t>アカイシ</t>
    </rPh>
    <phoneticPr fontId="2"/>
  </si>
  <si>
    <t>87803</t>
  </si>
  <si>
    <t>87804</t>
  </si>
  <si>
    <t>87805</t>
  </si>
  <si>
    <t>87806</t>
  </si>
  <si>
    <t>87807</t>
  </si>
  <si>
    <t>渭北</t>
    <rPh sb="1" eb="2">
      <t>キタ</t>
    </rPh>
    <phoneticPr fontId="2"/>
  </si>
  <si>
    <t>87802</t>
    <phoneticPr fontId="2"/>
  </si>
  <si>
    <t>*印の販売店は他紙（朝日・毎日・読売・産経・日経）の部数も含まれています。</t>
    <rPh sb="1" eb="2">
      <t>シルシ</t>
    </rPh>
    <rPh sb="3" eb="6">
      <t>ハンバイテン</t>
    </rPh>
    <rPh sb="7" eb="9">
      <t>タシ</t>
    </rPh>
    <rPh sb="10" eb="12">
      <t>アサヒ</t>
    </rPh>
    <rPh sb="13" eb="15">
      <t>マイニチ</t>
    </rPh>
    <rPh sb="16" eb="18">
      <t>ヨミウリ</t>
    </rPh>
    <rPh sb="19" eb="20">
      <t>サン</t>
    </rPh>
    <rPh sb="20" eb="21">
      <t>ケイ</t>
    </rPh>
    <rPh sb="22" eb="24">
      <t>ニッケイ</t>
    </rPh>
    <rPh sb="26" eb="28">
      <t>ブスウ</t>
    </rPh>
    <rPh sb="29" eb="30">
      <t>フク</t>
    </rPh>
    <phoneticPr fontId="2"/>
  </si>
  <si>
    <t>那賀郡</t>
    <rPh sb="0" eb="3">
      <t>ナガグン</t>
    </rPh>
    <phoneticPr fontId="2"/>
  </si>
  <si>
    <t>鳴門市</t>
    <rPh sb="0" eb="3">
      <t>ナルトシ</t>
    </rPh>
    <phoneticPr fontId="2"/>
  </si>
  <si>
    <t>4-1</t>
    <phoneticPr fontId="2"/>
  </si>
  <si>
    <t>4-2</t>
    <phoneticPr fontId="2"/>
  </si>
  <si>
    <t>4-3</t>
    <phoneticPr fontId="2"/>
  </si>
  <si>
    <t>4-4</t>
    <phoneticPr fontId="2"/>
  </si>
  <si>
    <t>総部数</t>
    <rPh sb="0" eb="1">
      <t>ソウ</t>
    </rPh>
    <rPh sb="1" eb="3">
      <t>ブスウ</t>
    </rPh>
    <phoneticPr fontId="2"/>
  </si>
  <si>
    <t>徳島県合計</t>
    <rPh sb="0" eb="2">
      <t>トクシマ</t>
    </rPh>
    <phoneticPr fontId="2"/>
  </si>
  <si>
    <t>郡 市 別</t>
    <phoneticPr fontId="2"/>
  </si>
  <si>
    <t>郡</t>
    <rPh sb="0" eb="1">
      <t>グン</t>
    </rPh>
    <phoneticPr fontId="2"/>
  </si>
  <si>
    <t>別</t>
    <rPh sb="0" eb="1">
      <t>ベツ</t>
    </rPh>
    <phoneticPr fontId="2"/>
  </si>
  <si>
    <t>総部数</t>
    <rPh sb="0" eb="1">
      <t>ソウ</t>
    </rPh>
    <rPh sb="1" eb="3">
      <t>ブスウ</t>
    </rPh>
    <phoneticPr fontId="2"/>
  </si>
  <si>
    <t>鳴門市部数合計</t>
    <rPh sb="0" eb="3">
      <t>ナルトシ</t>
    </rPh>
    <rPh sb="3" eb="5">
      <t>ブスウ</t>
    </rPh>
    <rPh sb="5" eb="7">
      <t>ゴウケイ</t>
    </rPh>
    <phoneticPr fontId="2"/>
  </si>
  <si>
    <t>板野郡部数合計</t>
    <rPh sb="0" eb="2">
      <t>イタノ</t>
    </rPh>
    <rPh sb="2" eb="3">
      <t>グン</t>
    </rPh>
    <rPh sb="3" eb="5">
      <t>ブスウ</t>
    </rPh>
    <rPh sb="5" eb="7">
      <t>ゴウケイ</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</si>
  <si>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</si>
  <si>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</si>
  <si>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</si>
  <si>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</si>
  <si>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</si>
  <si>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</si>
  <si>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</si>
  <si>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</si>
  <si>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</si>
  <si>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</si>
  <si>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</si>
  <si>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</si>
  <si>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</si>
  <si>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</si>
  <si>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</si>
  <si>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</si>
  <si>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</si>
  <si>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</si>
  <si>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</si>
  <si>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</si>
  <si>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</si>
  <si>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</si>
  <si>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</si>
  <si>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</si>
  <si>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</si>
  <si>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</si>
  <si>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</si>
  <si>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郡</t>
    <rPh sb="0" eb="1">
      <t>グン</t>
    </rPh>
    <phoneticPr fontId="2"/>
  </si>
  <si>
    <t>阿</t>
    <rPh sb="0" eb="1">
      <t>ア</t>
    </rPh>
    <phoneticPr fontId="2"/>
  </si>
  <si>
    <t>波</t>
    <rPh sb="0" eb="1">
      <t>ナミ</t>
    </rPh>
    <phoneticPr fontId="2"/>
  </si>
  <si>
    <t>美</t>
    <rPh sb="0" eb="1">
      <t>ミ</t>
    </rPh>
    <phoneticPr fontId="2"/>
  </si>
  <si>
    <t>馬</t>
    <rPh sb="0" eb="1">
      <t>ウマ</t>
    </rPh>
    <phoneticPr fontId="2"/>
  </si>
  <si>
    <t>三</t>
    <rPh sb="0" eb="1">
      <t>ミヨシ</t>
    </rPh>
    <phoneticPr fontId="2"/>
  </si>
  <si>
    <t>好</t>
    <rPh sb="0" eb="1">
      <t>ス</t>
    </rPh>
    <phoneticPr fontId="2"/>
  </si>
  <si>
    <t>海</t>
    <rPh sb="0" eb="1">
      <t>ウミ</t>
    </rPh>
    <phoneticPr fontId="2"/>
  </si>
  <si>
    <t>部</t>
    <rPh sb="0" eb="1">
      <t>ベ</t>
    </rPh>
    <phoneticPr fontId="2"/>
  </si>
  <si>
    <t>郡</t>
    <rPh sb="0" eb="1">
      <t>グン</t>
    </rPh>
    <phoneticPr fontId="2"/>
  </si>
  <si>
    <t>鳴</t>
    <rPh sb="0" eb="1">
      <t>ナルト</t>
    </rPh>
    <phoneticPr fontId="2"/>
  </si>
  <si>
    <t>門</t>
    <rPh sb="0" eb="1">
      <t>モン</t>
    </rPh>
    <phoneticPr fontId="2"/>
  </si>
  <si>
    <t>市</t>
    <rPh sb="0" eb="1">
      <t>シ</t>
    </rPh>
    <phoneticPr fontId="2"/>
  </si>
  <si>
    <t>板</t>
    <rPh sb="0" eb="1">
      <t>イタ</t>
    </rPh>
    <phoneticPr fontId="2"/>
  </si>
  <si>
    <t>野</t>
    <rPh sb="0" eb="1">
      <t>ノ</t>
    </rPh>
    <phoneticPr fontId="2"/>
  </si>
  <si>
    <t>郡</t>
    <rPh sb="0" eb="1">
      <t>グン</t>
    </rPh>
    <phoneticPr fontId="2"/>
  </si>
  <si>
    <t>名</t>
    <rPh sb="0" eb="1">
      <t>ナ</t>
    </rPh>
    <phoneticPr fontId="2"/>
  </si>
  <si>
    <t>西</t>
    <rPh sb="0" eb="1">
      <t>ニシ</t>
    </rPh>
    <phoneticPr fontId="2"/>
  </si>
  <si>
    <t>小</t>
    <rPh sb="0" eb="1">
      <t>コマツ</t>
    </rPh>
    <phoneticPr fontId="2"/>
  </si>
  <si>
    <t>松</t>
    <rPh sb="0" eb="1">
      <t>マツ</t>
    </rPh>
    <phoneticPr fontId="2"/>
  </si>
  <si>
    <t>島</t>
    <rPh sb="0" eb="1">
      <t>シマ</t>
    </rPh>
    <phoneticPr fontId="2"/>
  </si>
  <si>
    <t>市</t>
    <rPh sb="0" eb="1">
      <t>シ</t>
    </rPh>
    <phoneticPr fontId="2"/>
  </si>
  <si>
    <t>勝</t>
    <rPh sb="0" eb="1">
      <t>カツ</t>
    </rPh>
    <phoneticPr fontId="2"/>
  </si>
  <si>
    <t>浦</t>
    <rPh sb="0" eb="1">
      <t>ウラ</t>
    </rPh>
    <phoneticPr fontId="2"/>
  </si>
  <si>
    <t>郡</t>
    <rPh sb="0" eb="1">
      <t>グン</t>
    </rPh>
    <phoneticPr fontId="2"/>
  </si>
  <si>
    <t>那</t>
    <rPh sb="0" eb="1">
      <t>ナ</t>
    </rPh>
    <phoneticPr fontId="2"/>
  </si>
  <si>
    <t>賀</t>
    <rPh sb="0" eb="1">
      <t>ガ</t>
    </rPh>
    <phoneticPr fontId="2"/>
  </si>
  <si>
    <t>南</t>
    <rPh sb="0" eb="1">
      <t>ミナミ</t>
    </rPh>
    <phoneticPr fontId="2"/>
  </si>
  <si>
    <t>市</t>
    <rPh sb="0" eb="1">
      <t>シ</t>
    </rPh>
    <phoneticPr fontId="2"/>
  </si>
  <si>
    <t>徳</t>
    <rPh sb="0" eb="1">
      <t>トク</t>
    </rPh>
    <phoneticPr fontId="2"/>
  </si>
  <si>
    <t>島</t>
    <rPh sb="0" eb="1">
      <t>シマ</t>
    </rPh>
    <phoneticPr fontId="2"/>
  </si>
  <si>
    <t>89202</t>
    <phoneticPr fontId="2"/>
  </si>
  <si>
    <t>89304</t>
    <phoneticPr fontId="2"/>
  </si>
  <si>
    <t>89305</t>
    <phoneticPr fontId="2"/>
  </si>
  <si>
    <t>89310</t>
    <phoneticPr fontId="2"/>
  </si>
  <si>
    <t>87211</t>
    <phoneticPr fontId="2"/>
  </si>
  <si>
    <t>87801</t>
    <phoneticPr fontId="2"/>
  </si>
  <si>
    <t>87808</t>
    <phoneticPr fontId="2"/>
  </si>
  <si>
    <t>81235</t>
    <phoneticPr fontId="2"/>
  </si>
  <si>
    <t>81236</t>
    <phoneticPr fontId="2"/>
  </si>
  <si>
    <t>勝浦郡</t>
    <rPh sb="0" eb="3">
      <t>カツウラグン</t>
    </rPh>
    <phoneticPr fontId="2"/>
  </si>
  <si>
    <t>87210</t>
    <phoneticPr fontId="2"/>
  </si>
  <si>
    <t>87201</t>
    <phoneticPr fontId="2"/>
  </si>
  <si>
    <t>87208</t>
    <phoneticPr fontId="2"/>
  </si>
  <si>
    <t>徳 島</t>
    <rPh sb="0" eb="3">
      <t>トクシマ</t>
    </rPh>
    <phoneticPr fontId="2"/>
  </si>
  <si>
    <t>鴨島中央*</t>
    <rPh sb="0" eb="1">
      <t>カモ</t>
    </rPh>
    <rPh sb="1" eb="2">
      <t>シマ</t>
    </rPh>
    <rPh sb="2" eb="4">
      <t>チュウオウ</t>
    </rPh>
    <phoneticPr fontId="2"/>
  </si>
  <si>
    <t>阿波*</t>
    <rPh sb="0" eb="2">
      <t>アワ</t>
    </rPh>
    <phoneticPr fontId="2"/>
  </si>
  <si>
    <t>脇町*</t>
    <rPh sb="0" eb="1">
      <t>ワキ</t>
    </rPh>
    <rPh sb="1" eb="2">
      <t>マチ</t>
    </rPh>
    <phoneticPr fontId="2"/>
  </si>
  <si>
    <t>貞光*</t>
    <rPh sb="0" eb="1">
      <t>サダ</t>
    </rPh>
    <rPh sb="1" eb="2">
      <t>ミツ</t>
    </rPh>
    <phoneticPr fontId="2"/>
  </si>
  <si>
    <t>三加茂*</t>
    <rPh sb="0" eb="1">
      <t>サン</t>
    </rPh>
    <rPh sb="1" eb="3">
      <t>カモ</t>
    </rPh>
    <phoneticPr fontId="2"/>
  </si>
  <si>
    <t>池田*</t>
    <rPh sb="0" eb="2">
      <t>イケダ</t>
    </rPh>
    <phoneticPr fontId="2"/>
  </si>
  <si>
    <t>徳 島</t>
    <rPh sb="0" eb="3">
      <t>トクシマ</t>
    </rPh>
    <phoneticPr fontId="2"/>
  </si>
  <si>
    <t>牟岐*</t>
    <rPh sb="0" eb="1">
      <t>ム</t>
    </rPh>
    <rPh sb="1" eb="2">
      <t>ユキ</t>
    </rPh>
    <phoneticPr fontId="2"/>
  </si>
  <si>
    <t>一条御所*</t>
    <rPh sb="0" eb="2">
      <t>イチジョウ</t>
    </rPh>
    <rPh sb="2" eb="4">
      <t>ゴショ</t>
    </rPh>
    <phoneticPr fontId="2"/>
  </si>
  <si>
    <t>石井*</t>
    <rPh sb="0" eb="2">
      <t>イシイ</t>
    </rPh>
    <phoneticPr fontId="2"/>
  </si>
  <si>
    <t>小松島*</t>
    <rPh sb="0" eb="2">
      <t>コマツ</t>
    </rPh>
    <rPh sb="2" eb="3">
      <t>ジマ</t>
    </rPh>
    <phoneticPr fontId="2"/>
  </si>
  <si>
    <t>南小松島*</t>
    <rPh sb="0" eb="1">
      <t>ミナミ</t>
    </rPh>
    <rPh sb="1" eb="3">
      <t>コマツ</t>
    </rPh>
    <rPh sb="3" eb="4">
      <t>ジマ</t>
    </rPh>
    <phoneticPr fontId="2"/>
  </si>
  <si>
    <t>立江*</t>
    <rPh sb="0" eb="1">
      <t>タ</t>
    </rPh>
    <rPh sb="1" eb="2">
      <t>エ</t>
    </rPh>
    <phoneticPr fontId="2"/>
  </si>
  <si>
    <t>丹生谷*</t>
    <rPh sb="0" eb="1">
      <t>タン</t>
    </rPh>
    <rPh sb="1" eb="2">
      <t>イ</t>
    </rPh>
    <rPh sb="2" eb="3">
      <t>タニ</t>
    </rPh>
    <phoneticPr fontId="2"/>
  </si>
  <si>
    <t>福井*</t>
    <rPh sb="0" eb="2">
      <t>フクイ</t>
    </rPh>
    <phoneticPr fontId="2"/>
  </si>
  <si>
    <t>川内東*</t>
    <rPh sb="0" eb="2">
      <t>カワチ</t>
    </rPh>
    <rPh sb="2" eb="3">
      <t>ヒガシ</t>
    </rPh>
    <phoneticPr fontId="2"/>
  </si>
  <si>
    <t>山川*</t>
    <rPh sb="0" eb="2">
      <t>ヤマカワ</t>
    </rPh>
    <phoneticPr fontId="2"/>
  </si>
  <si>
    <t>穴吹*</t>
    <rPh sb="0" eb="2">
      <t>アナブキ</t>
    </rPh>
    <phoneticPr fontId="2"/>
  </si>
  <si>
    <t>市場</t>
    <rPh sb="0" eb="2">
      <t>イチバ</t>
    </rPh>
    <phoneticPr fontId="2"/>
  </si>
  <si>
    <t>阿波</t>
    <rPh sb="0" eb="2">
      <t>アワチョウ</t>
    </rPh>
    <phoneticPr fontId="2"/>
  </si>
  <si>
    <t>貞光</t>
    <rPh sb="0" eb="1">
      <t>サダ</t>
    </rPh>
    <rPh sb="1" eb="2">
      <t>ミツ</t>
    </rPh>
    <phoneticPr fontId="2"/>
  </si>
  <si>
    <t>池田</t>
    <rPh sb="0" eb="2">
      <t>イケダ</t>
    </rPh>
    <phoneticPr fontId="2"/>
  </si>
  <si>
    <t>牟岐</t>
    <rPh sb="0" eb="1">
      <t>ム</t>
    </rPh>
    <rPh sb="1" eb="2">
      <t>ユキ</t>
    </rPh>
    <phoneticPr fontId="2"/>
  </si>
  <si>
    <t>鳴門</t>
    <rPh sb="0" eb="2">
      <t>ナルト</t>
    </rPh>
    <phoneticPr fontId="2"/>
  </si>
  <si>
    <t>松茂</t>
    <rPh sb="0" eb="1">
      <t>マツ</t>
    </rPh>
    <rPh sb="1" eb="2">
      <t>シゲ</t>
    </rPh>
    <phoneticPr fontId="2"/>
  </si>
  <si>
    <t>板野</t>
    <rPh sb="0" eb="2">
      <t>イタノ</t>
    </rPh>
    <phoneticPr fontId="2"/>
  </si>
  <si>
    <t>阿北(上板)</t>
    <rPh sb="0" eb="1">
      <t>ア</t>
    </rPh>
    <rPh sb="1" eb="2">
      <t>キタ</t>
    </rPh>
    <rPh sb="3" eb="4">
      <t>ウエ</t>
    </rPh>
    <rPh sb="4" eb="5">
      <t>イタ</t>
    </rPh>
    <phoneticPr fontId="2"/>
  </si>
  <si>
    <t>津乃峰*</t>
    <rPh sb="0" eb="1">
      <t>ツ</t>
    </rPh>
    <rPh sb="1" eb="2">
      <t>ノ</t>
    </rPh>
    <rPh sb="2" eb="3">
      <t>ミネ</t>
    </rPh>
    <phoneticPr fontId="2"/>
  </si>
  <si>
    <t>小松島</t>
    <rPh sb="0" eb="2">
      <t>コマツ</t>
    </rPh>
    <rPh sb="2" eb="3">
      <t>ジマ</t>
    </rPh>
    <phoneticPr fontId="2"/>
  </si>
  <si>
    <t>阿南</t>
    <rPh sb="0" eb="2">
      <t>アナン</t>
    </rPh>
    <phoneticPr fontId="2"/>
  </si>
  <si>
    <t>羽ノ浦</t>
    <rPh sb="0" eb="1">
      <t>ハネ</t>
    </rPh>
    <rPh sb="2" eb="3">
      <t>ウラ</t>
    </rPh>
    <phoneticPr fontId="2"/>
  </si>
  <si>
    <t>徳島北</t>
    <rPh sb="0" eb="2">
      <t>トクシマ</t>
    </rPh>
    <rPh sb="2" eb="3">
      <t>キタ</t>
    </rPh>
    <phoneticPr fontId="2"/>
  </si>
  <si>
    <t>国府</t>
    <rPh sb="0" eb="2">
      <t>コクフ</t>
    </rPh>
    <phoneticPr fontId="2"/>
  </si>
  <si>
    <t>富田</t>
    <rPh sb="0" eb="2">
      <t>トミタ</t>
    </rPh>
    <phoneticPr fontId="2"/>
  </si>
  <si>
    <t>八万</t>
    <rPh sb="0" eb="2">
      <t>ハチマン</t>
    </rPh>
    <phoneticPr fontId="2"/>
  </si>
  <si>
    <t>国府</t>
    <rPh sb="0" eb="2">
      <t>コクフ</t>
    </rPh>
    <phoneticPr fontId="2"/>
  </si>
  <si>
    <t>美馬郡部数合計</t>
    <rPh sb="0" eb="3">
      <t>ミマグン</t>
    </rPh>
    <rPh sb="3" eb="5">
      <t>ブスウ</t>
    </rPh>
    <rPh sb="5" eb="7">
      <t>ゴウケイ</t>
    </rPh>
    <phoneticPr fontId="2"/>
  </si>
  <si>
    <t>美馬郡折込合計</t>
    <rPh sb="0" eb="3">
      <t>ミマグン</t>
    </rPh>
    <rPh sb="3" eb="5">
      <t>オリコミ</t>
    </rPh>
    <rPh sb="5" eb="7">
      <t>ゴウケイ</t>
    </rPh>
    <phoneticPr fontId="2"/>
  </si>
  <si>
    <t>海部郡部数合計</t>
    <rPh sb="0" eb="3">
      <t>カイフグン</t>
    </rPh>
    <rPh sb="3" eb="5">
      <t>ブスウ</t>
    </rPh>
    <rPh sb="5" eb="7">
      <t>ゴウケイ</t>
    </rPh>
    <phoneticPr fontId="2"/>
  </si>
  <si>
    <t>海部郡折込合計</t>
    <rPh sb="0" eb="3">
      <t>カイフグン</t>
    </rPh>
    <rPh sb="3" eb="5">
      <t>オリコミ</t>
    </rPh>
    <rPh sb="5" eb="7">
      <t>ゴウケイ</t>
    </rPh>
    <phoneticPr fontId="2"/>
  </si>
  <si>
    <t>鳴門市折込合計</t>
    <rPh sb="0" eb="3">
      <t>ナルトシ</t>
    </rPh>
    <rPh sb="3" eb="5">
      <t>オリコミ</t>
    </rPh>
    <rPh sb="5" eb="7">
      <t>ゴウケイ</t>
    </rPh>
    <phoneticPr fontId="2"/>
  </si>
  <si>
    <t>板野郡折込合計</t>
    <rPh sb="0" eb="2">
      <t>イタノ</t>
    </rPh>
    <rPh sb="2" eb="3">
      <t>グン</t>
    </rPh>
    <rPh sb="3" eb="5">
      <t>オリコミ</t>
    </rPh>
    <rPh sb="5" eb="7">
      <t>ゴウケイ</t>
    </rPh>
    <phoneticPr fontId="2"/>
  </si>
  <si>
    <t>小松島市部数合計</t>
    <rPh sb="0" eb="3">
      <t>コマツシマ</t>
    </rPh>
    <rPh sb="3" eb="4">
      <t>トクシマシ</t>
    </rPh>
    <rPh sb="4" eb="6">
      <t>ブスウ</t>
    </rPh>
    <rPh sb="6" eb="8">
      <t>ゴウケイ</t>
    </rPh>
    <phoneticPr fontId="2"/>
  </si>
  <si>
    <t>勝浦郡部数合計</t>
    <rPh sb="0" eb="3">
      <t>カツウラグン</t>
    </rPh>
    <rPh sb="3" eb="5">
      <t>ブスウ</t>
    </rPh>
    <rPh sb="5" eb="7">
      <t>ゴウケイ</t>
    </rPh>
    <phoneticPr fontId="2"/>
  </si>
  <si>
    <t>那賀郡部数合計</t>
    <rPh sb="0" eb="3">
      <t>ナガグン</t>
    </rPh>
    <rPh sb="3" eb="5">
      <t>ブスウ</t>
    </rPh>
    <rPh sb="5" eb="7">
      <t>ゴウケイ</t>
    </rPh>
    <phoneticPr fontId="2"/>
  </si>
  <si>
    <t>阿南市部数合計</t>
    <rPh sb="0" eb="2">
      <t>アナン</t>
    </rPh>
    <rPh sb="2" eb="3">
      <t>トクシマシ</t>
    </rPh>
    <rPh sb="3" eb="5">
      <t>ブスウ</t>
    </rPh>
    <rPh sb="5" eb="7">
      <t>ゴウケイ</t>
    </rPh>
    <phoneticPr fontId="2"/>
  </si>
  <si>
    <t>名西郡部数合計</t>
    <rPh sb="0" eb="1">
      <t>ナ</t>
    </rPh>
    <rPh sb="1" eb="2">
      <t>ニシ</t>
    </rPh>
    <rPh sb="2" eb="3">
      <t>グン</t>
    </rPh>
    <rPh sb="3" eb="5">
      <t>ブスウ</t>
    </rPh>
    <rPh sb="5" eb="7">
      <t>ゴウケイ</t>
    </rPh>
    <phoneticPr fontId="2"/>
  </si>
  <si>
    <t>名西郡折込合計</t>
    <rPh sb="0" eb="1">
      <t>ナ</t>
    </rPh>
    <rPh sb="1" eb="2">
      <t>ニシ</t>
    </rPh>
    <rPh sb="2" eb="3">
      <t>グン</t>
    </rPh>
    <rPh sb="3" eb="5">
      <t>オリコミ</t>
    </rPh>
    <rPh sb="5" eb="7">
      <t>ゴウケイ</t>
    </rPh>
    <phoneticPr fontId="2"/>
  </si>
  <si>
    <t>小松島市折込合計</t>
    <rPh sb="0" eb="3">
      <t>コマツシマ</t>
    </rPh>
    <rPh sb="3" eb="4">
      <t>トクシマシ</t>
    </rPh>
    <rPh sb="4" eb="6">
      <t>オリコミ</t>
    </rPh>
    <rPh sb="6" eb="8">
      <t>ゴウケイ</t>
    </rPh>
    <phoneticPr fontId="2"/>
  </si>
  <si>
    <t>勝浦郡折込合計</t>
    <rPh sb="0" eb="3">
      <t>カツウラグン</t>
    </rPh>
    <rPh sb="3" eb="5">
      <t>オリコミ</t>
    </rPh>
    <rPh sb="5" eb="7">
      <t>ゴウケイ</t>
    </rPh>
    <phoneticPr fontId="2"/>
  </si>
  <si>
    <t>那賀郡折込合計</t>
    <rPh sb="0" eb="3">
      <t>ナガグン</t>
    </rPh>
    <rPh sb="3" eb="5">
      <t>オリコミ</t>
    </rPh>
    <rPh sb="5" eb="7">
      <t>ゴウケイ</t>
    </rPh>
    <phoneticPr fontId="2"/>
  </si>
  <si>
    <t>阿南市折込合計</t>
    <rPh sb="0" eb="2">
      <t>アナン</t>
    </rPh>
    <rPh sb="2" eb="3">
      <t>トクシマシ</t>
    </rPh>
    <rPh sb="3" eb="5">
      <t>オリコミ</t>
    </rPh>
    <rPh sb="5" eb="7">
      <t>ゴウケイ</t>
    </rPh>
    <phoneticPr fontId="2"/>
  </si>
  <si>
    <t>徳島市折込合計</t>
    <rPh sb="0" eb="3">
      <t>トクシマシ</t>
    </rPh>
    <rPh sb="3" eb="5">
      <t>オリコミ</t>
    </rPh>
    <rPh sb="5" eb="7">
      <t>ゴウケイ</t>
    </rPh>
    <phoneticPr fontId="2"/>
  </si>
  <si>
    <t>徳島市部数合計</t>
    <rPh sb="0" eb="3">
      <t>トクシマシ</t>
    </rPh>
    <rPh sb="3" eb="5">
      <t>ブスウ</t>
    </rPh>
    <rPh sb="5" eb="7">
      <t>ゴウケイ</t>
    </rPh>
    <phoneticPr fontId="2"/>
  </si>
  <si>
    <t>徳島県部数表</t>
    <rPh sb="0" eb="2">
      <t>トクシマ</t>
    </rPh>
    <rPh sb="2" eb="3">
      <t>カガワケン</t>
    </rPh>
    <rPh sb="3" eb="5">
      <t>ブスウ</t>
    </rPh>
    <rPh sb="5" eb="6">
      <t>ヒョウ</t>
    </rPh>
    <phoneticPr fontId="2"/>
  </si>
  <si>
    <t>名西郡</t>
    <rPh sb="0" eb="1">
      <t>メイ</t>
    </rPh>
    <rPh sb="1" eb="2">
      <t>ニシ</t>
    </rPh>
    <rPh sb="2" eb="3">
      <t>グン</t>
    </rPh>
    <phoneticPr fontId="2"/>
  </si>
  <si>
    <t>海部郡</t>
    <rPh sb="0" eb="1">
      <t>ウミ</t>
    </rPh>
    <rPh sb="1" eb="2">
      <t>ブ</t>
    </rPh>
    <rPh sb="2" eb="3">
      <t>グン</t>
    </rPh>
    <phoneticPr fontId="2"/>
  </si>
  <si>
    <t>徳島県郡市別折込広告部数表</t>
    <rPh sb="0" eb="2">
      <t>トクシマ</t>
    </rPh>
    <rPh sb="6" eb="8">
      <t>オリコミ</t>
    </rPh>
    <rPh sb="8" eb="10">
      <t>コウコク</t>
    </rPh>
    <rPh sb="10" eb="12">
      <t>ブスウ</t>
    </rPh>
    <rPh sb="12" eb="13">
      <t>ヒョウ</t>
    </rPh>
    <phoneticPr fontId="2"/>
  </si>
  <si>
    <t>徳島市*1</t>
    <rPh sb="0" eb="3">
      <t>トクシマシ</t>
    </rPh>
    <phoneticPr fontId="2"/>
  </si>
  <si>
    <t>備考</t>
    <phoneticPr fontId="2"/>
  </si>
  <si>
    <r>
      <t>*</t>
    </r>
    <r>
      <rPr>
        <sz val="11"/>
        <rFont val="ＭＳ Ｐゴシック"/>
        <family val="3"/>
        <charset val="128"/>
      </rPr>
      <t>1</t>
    </r>
    <phoneticPr fontId="2"/>
  </si>
  <si>
    <r>
      <t>*</t>
    </r>
    <r>
      <rPr>
        <sz val="11"/>
        <rFont val="ＭＳ Ｐゴシック"/>
        <family val="3"/>
        <charset val="128"/>
      </rPr>
      <t>2</t>
    </r>
    <r>
      <rPr>
        <sz val="11"/>
        <rFont val="ＭＳ Ｐゴシック"/>
        <family val="3"/>
        <charset val="128"/>
      </rPr>
      <t/>
    </r>
  </si>
  <si>
    <r>
      <t>*</t>
    </r>
    <r>
      <rPr>
        <sz val="11"/>
        <rFont val="ＭＳ Ｐゴシック"/>
        <family val="3"/>
        <charset val="128"/>
      </rPr>
      <t>3</t>
    </r>
    <r>
      <rPr>
        <sz val="11"/>
        <rFont val="ＭＳ Ｐゴシック"/>
        <family val="3"/>
        <charset val="128"/>
      </rPr>
      <t/>
    </r>
  </si>
  <si>
    <r>
      <t>*</t>
    </r>
    <r>
      <rPr>
        <sz val="11"/>
        <rFont val="ＭＳ Ｐゴシック"/>
        <family val="3"/>
        <charset val="128"/>
      </rPr>
      <t>4</t>
    </r>
    <r>
      <rPr>
        <sz val="11"/>
        <rFont val="ＭＳ Ｐゴシック"/>
        <family val="3"/>
        <charset val="128"/>
      </rPr>
      <t/>
    </r>
  </si>
  <si>
    <t>小松島市*2</t>
    <rPh sb="0" eb="2">
      <t>コマツ</t>
    </rPh>
    <rPh sb="2" eb="3">
      <t>ジマ</t>
    </rPh>
    <rPh sb="3" eb="4">
      <t>シ</t>
    </rPh>
    <phoneticPr fontId="2"/>
  </si>
  <si>
    <t>　　　徳島新聞</t>
    <rPh sb="3" eb="5">
      <t>トクシマ</t>
    </rPh>
    <rPh sb="5" eb="7">
      <t>シンブン</t>
    </rPh>
    <phoneticPr fontId="2"/>
  </si>
  <si>
    <t>　　　読売新聞</t>
    <rPh sb="5" eb="7">
      <t>シンブン</t>
    </rPh>
    <phoneticPr fontId="2"/>
  </si>
  <si>
    <t>　　　朝日新聞</t>
    <rPh sb="5" eb="7">
      <t>シンブン</t>
    </rPh>
    <phoneticPr fontId="2"/>
  </si>
  <si>
    <t>　　　毎日新聞</t>
    <rPh sb="5" eb="7">
      <t>シンブン</t>
    </rPh>
    <phoneticPr fontId="2"/>
  </si>
  <si>
    <t>　　　日経新聞</t>
    <rPh sb="5" eb="7">
      <t>シンブン</t>
    </rPh>
    <phoneticPr fontId="2"/>
  </si>
  <si>
    <t>　　　合　　計</t>
    <phoneticPr fontId="2"/>
  </si>
  <si>
    <t>徳島中央</t>
    <rPh sb="0" eb="2">
      <t>トクシマ</t>
    </rPh>
    <rPh sb="2" eb="4">
      <t>チュウオウ</t>
    </rPh>
    <phoneticPr fontId="2"/>
  </si>
  <si>
    <t>徳島東部</t>
    <rPh sb="0" eb="2">
      <t>トクシマ</t>
    </rPh>
    <rPh sb="2" eb="4">
      <t>トウブ</t>
    </rPh>
    <phoneticPr fontId="2"/>
  </si>
  <si>
    <t>徳島南部</t>
    <rPh sb="0" eb="2">
      <t>トクシマ</t>
    </rPh>
    <rPh sb="2" eb="4">
      <t>ナンブ</t>
    </rPh>
    <phoneticPr fontId="2"/>
  </si>
  <si>
    <t>徳島西部</t>
    <rPh sb="0" eb="2">
      <t>トクシマ</t>
    </rPh>
    <rPh sb="2" eb="4">
      <t>セイブ</t>
    </rPh>
    <phoneticPr fontId="2"/>
  </si>
  <si>
    <t>日 経</t>
    <phoneticPr fontId="2"/>
  </si>
  <si>
    <t>折込枚数</t>
    <phoneticPr fontId="2"/>
  </si>
  <si>
    <t>折込枚数</t>
    <phoneticPr fontId="2"/>
  </si>
  <si>
    <t>徳島市</t>
  </si>
  <si>
    <t>計</t>
  </si>
  <si>
    <t>小松島市</t>
    <phoneticPr fontId="2"/>
  </si>
  <si>
    <t>勝浦郡</t>
    <phoneticPr fontId="2"/>
  </si>
  <si>
    <t>那賀郡</t>
    <phoneticPr fontId="2"/>
  </si>
  <si>
    <t>阿南市</t>
    <phoneticPr fontId="2"/>
  </si>
  <si>
    <t>計</t>
    <phoneticPr fontId="2"/>
  </si>
  <si>
    <t>美馬郡</t>
    <phoneticPr fontId="2"/>
  </si>
  <si>
    <t>海部郡</t>
  </si>
  <si>
    <t>鳴門市</t>
  </si>
  <si>
    <t>板野郡</t>
    <phoneticPr fontId="2"/>
  </si>
  <si>
    <t>徳島県</t>
    <rPh sb="0" eb="3">
      <t>トクシマケン</t>
    </rPh>
    <phoneticPr fontId="2"/>
  </si>
  <si>
    <t>81238</t>
    <phoneticPr fontId="2"/>
  </si>
  <si>
    <t>富田*</t>
    <rPh sb="0" eb="2">
      <t>トミタ</t>
    </rPh>
    <phoneticPr fontId="2"/>
  </si>
  <si>
    <t>八万*</t>
    <rPh sb="0" eb="1">
      <t>ハチ</t>
    </rPh>
    <rPh sb="1" eb="2">
      <t>マン</t>
    </rPh>
    <phoneticPr fontId="2"/>
  </si>
  <si>
    <t>沖洲*</t>
    <rPh sb="0" eb="1">
      <t>オキ</t>
    </rPh>
    <rPh sb="1" eb="2">
      <t>ス</t>
    </rPh>
    <phoneticPr fontId="2"/>
  </si>
  <si>
    <t>国府*</t>
    <rPh sb="0" eb="2">
      <t>コクフ</t>
    </rPh>
    <phoneticPr fontId="2"/>
  </si>
  <si>
    <t>国府南*</t>
    <rPh sb="0" eb="2">
      <t>コクフ</t>
    </rPh>
    <rPh sb="2" eb="3">
      <t>ミナミ</t>
    </rPh>
    <phoneticPr fontId="2"/>
  </si>
  <si>
    <t>石井西*</t>
    <rPh sb="0" eb="2">
      <t>イシイ</t>
    </rPh>
    <rPh sb="2" eb="3">
      <t>ニシ</t>
    </rPh>
    <phoneticPr fontId="2"/>
  </si>
  <si>
    <t>阿南東*</t>
    <rPh sb="0" eb="2">
      <t>アナン</t>
    </rPh>
    <rPh sb="2" eb="3">
      <t>ヒガシ</t>
    </rPh>
    <phoneticPr fontId="2"/>
  </si>
  <si>
    <t>三野*</t>
    <rPh sb="0" eb="2">
      <t>ミノ</t>
    </rPh>
    <phoneticPr fontId="2"/>
  </si>
  <si>
    <t>81239</t>
    <phoneticPr fontId="2"/>
  </si>
  <si>
    <t>単</t>
  </si>
  <si>
    <t>価</t>
  </si>
  <si>
    <t>別</t>
  </si>
  <si>
    <t>Ｂ４</t>
  </si>
  <si>
    <t>Ｂ３</t>
  </si>
  <si>
    <t>Ｂ２</t>
  </si>
  <si>
    <t>Ｂ全</t>
  </si>
  <si>
    <t>総部数</t>
  </si>
  <si>
    <t>折込部数</t>
  </si>
  <si>
    <t>単価</t>
  </si>
  <si>
    <t>折込料</t>
  </si>
  <si>
    <t>徳島新聞</t>
    <rPh sb="0" eb="2">
      <t>トクシマ</t>
    </rPh>
    <rPh sb="2" eb="4">
      <t>シンブン</t>
    </rPh>
    <phoneticPr fontId="2"/>
  </si>
  <si>
    <t>中央紙</t>
    <rPh sb="0" eb="2">
      <t>チュウオウ</t>
    </rPh>
    <rPh sb="2" eb="3">
      <t>シ</t>
    </rPh>
    <phoneticPr fontId="2"/>
  </si>
  <si>
    <t>徳島県単価別折込広告部数表</t>
    <rPh sb="0" eb="2">
      <t>トクシマ</t>
    </rPh>
    <rPh sb="2" eb="3">
      <t>ケン</t>
    </rPh>
    <phoneticPr fontId="2"/>
  </si>
  <si>
    <t>-</t>
    <phoneticPr fontId="2"/>
  </si>
  <si>
    <t>-</t>
    <phoneticPr fontId="2"/>
  </si>
  <si>
    <t>阿南市</t>
    <rPh sb="0" eb="3">
      <t>アナンシ</t>
    </rPh>
    <phoneticPr fontId="2"/>
  </si>
  <si>
    <t>-</t>
    <phoneticPr fontId="2"/>
  </si>
  <si>
    <t xml:space="preserve">  現地配送料販売店数</t>
    <rPh sb="2" eb="4">
      <t>ゲンチ</t>
    </rPh>
    <rPh sb="4" eb="6">
      <t>ハイソウ</t>
    </rPh>
    <rPh sb="6" eb="7">
      <t>リョウ</t>
    </rPh>
    <rPh sb="7" eb="10">
      <t>ハンバイテン</t>
    </rPh>
    <rPh sb="10" eb="11">
      <t>スウ</t>
    </rPh>
    <phoneticPr fontId="2"/>
  </si>
  <si>
    <t>総数</t>
    <rPh sb="0" eb="2">
      <t>ソウスウ</t>
    </rPh>
    <phoneticPr fontId="2"/>
  </si>
  <si>
    <t>該当販売店数</t>
    <rPh sb="0" eb="2">
      <t>ガイトウ</t>
    </rPh>
    <rPh sb="2" eb="4">
      <t>ハンバイ</t>
    </rPh>
    <rPh sb="4" eb="5">
      <t>テン</t>
    </rPh>
    <rPh sb="5" eb="6">
      <t>テンスウ</t>
    </rPh>
    <phoneticPr fontId="2"/>
  </si>
  <si>
    <t>税抜き価格</t>
    <rPh sb="0" eb="1">
      <t>ゼイ</t>
    </rPh>
    <rPh sb="1" eb="2">
      <t>ヌ</t>
    </rPh>
    <rPh sb="3" eb="5">
      <t>カカク</t>
    </rPh>
    <phoneticPr fontId="2"/>
  </si>
  <si>
    <t>税込み価格</t>
    <rPh sb="0" eb="2">
      <t>ゼイコ</t>
    </rPh>
    <rPh sb="3" eb="5">
      <t>カカク</t>
    </rPh>
    <phoneticPr fontId="2"/>
  </si>
  <si>
    <t>徳島新聞計（税抜）</t>
    <rPh sb="0" eb="2">
      <t>トクシマ</t>
    </rPh>
    <rPh sb="6" eb="7">
      <t>ゼイ</t>
    </rPh>
    <rPh sb="7" eb="8">
      <t>ヌ</t>
    </rPh>
    <phoneticPr fontId="2"/>
  </si>
  <si>
    <t>中央紙計（税抜）</t>
    <rPh sb="5" eb="6">
      <t>ゼイ</t>
    </rPh>
    <rPh sb="6" eb="7">
      <t>ヌ</t>
    </rPh>
    <phoneticPr fontId="2"/>
  </si>
  <si>
    <t>合計（税抜）</t>
    <rPh sb="3" eb="4">
      <t>ゼイ</t>
    </rPh>
    <rPh sb="4" eb="5">
      <t>ヌ</t>
    </rPh>
    <phoneticPr fontId="2"/>
  </si>
  <si>
    <t>現地配送料を含む合計（税抜）</t>
    <rPh sb="0" eb="2">
      <t>ゲンチ</t>
    </rPh>
    <rPh sb="2" eb="4">
      <t>ハイソウ</t>
    </rPh>
    <rPh sb="4" eb="5">
      <t>リョウ</t>
    </rPh>
    <rPh sb="6" eb="7">
      <t>フク</t>
    </rPh>
    <rPh sb="8" eb="10">
      <t>ゴウケイ</t>
    </rPh>
    <rPh sb="11" eb="12">
      <t>ゼイ</t>
    </rPh>
    <rPh sb="12" eb="13">
      <t>ヌ</t>
    </rPh>
    <phoneticPr fontId="2"/>
  </si>
  <si>
    <t>現地配送料（税抜）</t>
    <rPh sb="0" eb="2">
      <t>ゲンチ</t>
    </rPh>
    <rPh sb="2" eb="4">
      <t>ハイソウ</t>
    </rPh>
    <rPh sb="4" eb="5">
      <t>リョウ</t>
    </rPh>
    <rPh sb="6" eb="7">
      <t>ゼイ</t>
    </rPh>
    <rPh sb="7" eb="8">
      <t>ヌ</t>
    </rPh>
    <phoneticPr fontId="2"/>
  </si>
  <si>
    <t>北小松島*</t>
    <rPh sb="0" eb="1">
      <t>キタ</t>
    </rPh>
    <rPh sb="1" eb="3">
      <t>コマツ</t>
    </rPh>
    <rPh sb="3" eb="4">
      <t>ジマ</t>
    </rPh>
    <phoneticPr fontId="2"/>
  </si>
  <si>
    <t>87002</t>
    <phoneticPr fontId="2"/>
  </si>
  <si>
    <t>87003</t>
    <phoneticPr fontId="2"/>
  </si>
  <si>
    <t>吉野川市</t>
    <rPh sb="0" eb="2">
      <t>ヨシノ</t>
    </rPh>
    <rPh sb="2" eb="3">
      <t>ガワ</t>
    </rPh>
    <rPh sb="3" eb="4">
      <t>シ</t>
    </rPh>
    <phoneticPr fontId="2"/>
  </si>
  <si>
    <t>吉野川市部数合計</t>
    <rPh sb="0" eb="2">
      <t>ヨシノ</t>
    </rPh>
    <rPh sb="2" eb="3">
      <t>ガワ</t>
    </rPh>
    <rPh sb="3" eb="4">
      <t>シ</t>
    </rPh>
    <rPh sb="4" eb="6">
      <t>ブスウ</t>
    </rPh>
    <rPh sb="6" eb="8">
      <t>ゴウケイ</t>
    </rPh>
    <phoneticPr fontId="2"/>
  </si>
  <si>
    <t>吉野川市折込合計</t>
    <rPh sb="0" eb="2">
      <t>ヨシノ</t>
    </rPh>
    <rPh sb="2" eb="3">
      <t>ガワ</t>
    </rPh>
    <rPh sb="3" eb="4">
      <t>シ</t>
    </rPh>
    <rPh sb="4" eb="6">
      <t>オリコミ</t>
    </rPh>
    <rPh sb="6" eb="8">
      <t>ゴウケイ</t>
    </rPh>
    <phoneticPr fontId="2"/>
  </si>
  <si>
    <t>吉</t>
    <rPh sb="0" eb="1">
      <t>ヨシ</t>
    </rPh>
    <phoneticPr fontId="2"/>
  </si>
  <si>
    <t>野</t>
    <rPh sb="0" eb="1">
      <t>ノ</t>
    </rPh>
    <phoneticPr fontId="2"/>
  </si>
  <si>
    <t>川</t>
    <rPh sb="0" eb="1">
      <t>ガワ</t>
    </rPh>
    <phoneticPr fontId="2"/>
  </si>
  <si>
    <t>市</t>
    <rPh sb="0" eb="1">
      <t>シ</t>
    </rPh>
    <phoneticPr fontId="2"/>
  </si>
  <si>
    <t>81211</t>
    <phoneticPr fontId="2"/>
  </si>
  <si>
    <t>美馬市</t>
    <rPh sb="2" eb="3">
      <t>シ</t>
    </rPh>
    <phoneticPr fontId="2"/>
  </si>
  <si>
    <t>美馬市部数合計</t>
    <rPh sb="0" eb="3">
      <t>ミマシ</t>
    </rPh>
    <rPh sb="3" eb="5">
      <t>ブスウ</t>
    </rPh>
    <rPh sb="5" eb="7">
      <t>ゴウケイ</t>
    </rPh>
    <phoneticPr fontId="2"/>
  </si>
  <si>
    <t>美馬市折込合計</t>
    <rPh sb="0" eb="3">
      <t>ミマシ</t>
    </rPh>
    <rPh sb="3" eb="5">
      <t>オリコミ</t>
    </rPh>
    <rPh sb="5" eb="7">
      <t>ゴウケイ</t>
    </rPh>
    <phoneticPr fontId="2"/>
  </si>
  <si>
    <t>美馬市</t>
    <rPh sb="0" eb="3">
      <t>ミマシ</t>
    </rPh>
    <phoneticPr fontId="2"/>
  </si>
  <si>
    <r>
      <t>*</t>
    </r>
    <r>
      <rPr>
        <sz val="11"/>
        <rFont val="ＭＳ Ｐゴシック"/>
        <family val="3"/>
        <charset val="128"/>
      </rPr>
      <t>5</t>
    </r>
    <phoneticPr fontId="2"/>
  </si>
  <si>
    <t>北島南*</t>
    <rPh sb="0" eb="2">
      <t>キタジマ</t>
    </rPh>
    <rPh sb="2" eb="3">
      <t>ミナミ</t>
    </rPh>
    <phoneticPr fontId="2"/>
  </si>
  <si>
    <t>阿波市</t>
    <rPh sb="2" eb="3">
      <t>シ</t>
    </rPh>
    <phoneticPr fontId="2"/>
  </si>
  <si>
    <t>阿波市部数合計</t>
    <rPh sb="0" eb="2">
      <t>アバ</t>
    </rPh>
    <rPh sb="2" eb="3">
      <t>シ</t>
    </rPh>
    <rPh sb="3" eb="5">
      <t>ブスウ</t>
    </rPh>
    <rPh sb="5" eb="7">
      <t>ゴウケイ</t>
    </rPh>
    <phoneticPr fontId="2"/>
  </si>
  <si>
    <t>阿波市折込合計</t>
    <rPh sb="0" eb="2">
      <t>アバ</t>
    </rPh>
    <rPh sb="2" eb="3">
      <t>シ</t>
    </rPh>
    <rPh sb="3" eb="5">
      <t>オリコミ</t>
    </rPh>
    <rPh sb="5" eb="7">
      <t>ゴウケイ</t>
    </rPh>
    <phoneticPr fontId="2"/>
  </si>
  <si>
    <t>市場*</t>
    <rPh sb="0" eb="2">
      <t>イチバ</t>
    </rPh>
    <phoneticPr fontId="2"/>
  </si>
  <si>
    <t>阿波市</t>
    <rPh sb="0" eb="3">
      <t>アワシ</t>
    </rPh>
    <phoneticPr fontId="2"/>
  </si>
  <si>
    <t>南浜*</t>
    <rPh sb="0" eb="1">
      <t>ミナミ</t>
    </rPh>
    <rPh sb="1" eb="2">
      <t>ハマ</t>
    </rPh>
    <phoneticPr fontId="2"/>
  </si>
  <si>
    <t>桑島*</t>
    <rPh sb="0" eb="1">
      <t>クワ</t>
    </rPh>
    <rPh sb="1" eb="2">
      <t>シマ</t>
    </rPh>
    <phoneticPr fontId="2"/>
  </si>
  <si>
    <t>鳴門北*</t>
    <rPh sb="0" eb="2">
      <t>ナルト</t>
    </rPh>
    <rPh sb="2" eb="3">
      <t>キタ</t>
    </rPh>
    <phoneticPr fontId="2"/>
  </si>
  <si>
    <t>立岩*</t>
    <rPh sb="0" eb="1">
      <t>タ</t>
    </rPh>
    <rPh sb="1" eb="2">
      <t>イワ</t>
    </rPh>
    <phoneticPr fontId="2"/>
  </si>
  <si>
    <t>瀬戸*</t>
    <rPh sb="0" eb="2">
      <t>セト</t>
    </rPh>
    <phoneticPr fontId="2"/>
  </si>
  <si>
    <t>大津*</t>
    <rPh sb="0" eb="2">
      <t>オオツ</t>
    </rPh>
    <phoneticPr fontId="2"/>
  </si>
  <si>
    <t>堀江*</t>
    <rPh sb="0" eb="1">
      <t>ホリ</t>
    </rPh>
    <rPh sb="1" eb="2">
      <t>エ</t>
    </rPh>
    <phoneticPr fontId="2"/>
  </si>
  <si>
    <t>三好市</t>
    <rPh sb="2" eb="3">
      <t>シ</t>
    </rPh>
    <phoneticPr fontId="2"/>
  </si>
  <si>
    <t>徳島新聞の竜王は名西郡石井町の一部を含む。</t>
    <phoneticPr fontId="2"/>
  </si>
  <si>
    <t>名西郡（神山町除く）</t>
    <rPh sb="4" eb="6">
      <t>カミヤマ</t>
    </rPh>
    <rPh sb="6" eb="7">
      <t>チョウ</t>
    </rPh>
    <rPh sb="7" eb="8">
      <t>ノゾ</t>
    </rPh>
    <phoneticPr fontId="2"/>
  </si>
  <si>
    <t>徳島新聞の松茂は鳴門市大津町の一部を含む。</t>
    <rPh sb="0" eb="2">
      <t>トクシマ</t>
    </rPh>
    <rPh sb="2" eb="4">
      <t>シンブン</t>
    </rPh>
    <rPh sb="5" eb="7">
      <t>マツシゲ</t>
    </rPh>
    <rPh sb="8" eb="11">
      <t>ナルトシ</t>
    </rPh>
    <rPh sb="11" eb="14">
      <t>オオツチョウ</t>
    </rPh>
    <rPh sb="15" eb="17">
      <t>イチブ</t>
    </rPh>
    <rPh sb="18" eb="19">
      <t>フク</t>
    </rPh>
    <phoneticPr fontId="2"/>
  </si>
  <si>
    <t>三好市部数合計</t>
    <rPh sb="0" eb="2">
      <t>ミヨシ</t>
    </rPh>
    <rPh sb="2" eb="3">
      <t>シ</t>
    </rPh>
    <rPh sb="3" eb="5">
      <t>ブスウ</t>
    </rPh>
    <rPh sb="5" eb="7">
      <t>ゴウケイ</t>
    </rPh>
    <phoneticPr fontId="2"/>
  </si>
  <si>
    <t>三好市折込合計</t>
    <rPh sb="0" eb="2">
      <t>ミヨシ</t>
    </rPh>
    <rPh sb="2" eb="3">
      <t>シ</t>
    </rPh>
    <rPh sb="3" eb="5">
      <t>オリコミ</t>
    </rPh>
    <rPh sb="5" eb="7">
      <t>ゴウケイ</t>
    </rPh>
    <phoneticPr fontId="2"/>
  </si>
  <si>
    <t>徳島市は、名東郡佐那河内村、名西郡神山町を含む。徳島新聞は、石井町の一部を含む。</t>
    <rPh sb="0" eb="2">
      <t>トクシマ</t>
    </rPh>
    <rPh sb="2" eb="3">
      <t>シ</t>
    </rPh>
    <rPh sb="5" eb="6">
      <t>ナ</t>
    </rPh>
    <rPh sb="6" eb="7">
      <t>ヒガシ</t>
    </rPh>
    <rPh sb="7" eb="8">
      <t>グン</t>
    </rPh>
    <rPh sb="8" eb="9">
      <t>サ</t>
    </rPh>
    <rPh sb="9" eb="10">
      <t>ナ</t>
    </rPh>
    <rPh sb="10" eb="12">
      <t>カワチ</t>
    </rPh>
    <rPh sb="12" eb="13">
      <t>ムラ</t>
    </rPh>
    <rPh sb="14" eb="15">
      <t>ナ</t>
    </rPh>
    <rPh sb="15" eb="16">
      <t>セイ</t>
    </rPh>
    <rPh sb="16" eb="17">
      <t>グン</t>
    </rPh>
    <rPh sb="17" eb="20">
      <t>カミヤマチョウ</t>
    </rPh>
    <rPh sb="21" eb="22">
      <t>フク</t>
    </rPh>
    <rPh sb="24" eb="26">
      <t>トクシマ</t>
    </rPh>
    <rPh sb="26" eb="28">
      <t>シンブン</t>
    </rPh>
    <rPh sb="30" eb="33">
      <t>イシイチョウ</t>
    </rPh>
    <rPh sb="34" eb="36">
      <t>イチブ</t>
    </rPh>
    <rPh sb="37" eb="38">
      <t>フク</t>
    </rPh>
    <phoneticPr fontId="2"/>
  </si>
  <si>
    <t>三好市*3</t>
    <rPh sb="0" eb="2">
      <t>ミヨシ</t>
    </rPh>
    <rPh sb="2" eb="3">
      <t>シ</t>
    </rPh>
    <phoneticPr fontId="2"/>
  </si>
  <si>
    <t>三好市は、三好郡を含む。</t>
    <rPh sb="0" eb="2">
      <t>ミヨシ</t>
    </rPh>
    <rPh sb="2" eb="3">
      <t>シ</t>
    </rPh>
    <rPh sb="5" eb="8">
      <t>ミヨシグン</t>
    </rPh>
    <rPh sb="9" eb="10">
      <t>フク</t>
    </rPh>
    <phoneticPr fontId="2"/>
  </si>
  <si>
    <t>板野郡*4</t>
    <rPh sb="0" eb="3">
      <t>イタノグン</t>
    </rPh>
    <phoneticPr fontId="2"/>
  </si>
  <si>
    <t>美馬郡*5</t>
    <rPh sb="0" eb="3">
      <t>ミマグン</t>
    </rPh>
    <phoneticPr fontId="2"/>
  </si>
  <si>
    <t>徳島新聞は、鳴門市大津町の一部を含む。</t>
    <rPh sb="0" eb="2">
      <t>トクシマ</t>
    </rPh>
    <rPh sb="2" eb="4">
      <t>シンブン</t>
    </rPh>
    <rPh sb="6" eb="9">
      <t>ナルトシ</t>
    </rPh>
    <rPh sb="9" eb="12">
      <t>オオツチョウ</t>
    </rPh>
    <rPh sb="13" eb="15">
      <t>イチブ</t>
    </rPh>
    <rPh sb="16" eb="17">
      <t>フク</t>
    </rPh>
    <phoneticPr fontId="2"/>
  </si>
  <si>
    <t>徳島新聞は、美馬市の一部を含む。</t>
    <rPh sb="0" eb="2">
      <t>トクシマ</t>
    </rPh>
    <rPh sb="2" eb="4">
      <t>シンブン</t>
    </rPh>
    <rPh sb="6" eb="8">
      <t>ミマ</t>
    </rPh>
    <rPh sb="8" eb="9">
      <t>シ</t>
    </rPh>
    <rPh sb="10" eb="12">
      <t>イチブ</t>
    </rPh>
    <rPh sb="13" eb="14">
      <t>フク</t>
    </rPh>
    <phoneticPr fontId="2"/>
  </si>
  <si>
    <t>徳島新聞の貞光は美馬市の一部を含む。</t>
    <rPh sb="0" eb="2">
      <t>トクシマ</t>
    </rPh>
    <rPh sb="2" eb="4">
      <t>シンブン</t>
    </rPh>
    <rPh sb="5" eb="7">
      <t>サダミツ</t>
    </rPh>
    <rPh sb="8" eb="10">
      <t>ミマ</t>
    </rPh>
    <rPh sb="10" eb="11">
      <t>シ</t>
    </rPh>
    <rPh sb="12" eb="14">
      <t>イチブ</t>
    </rPh>
    <rPh sb="15" eb="16">
      <t>フク</t>
    </rPh>
    <phoneticPr fontId="2"/>
  </si>
  <si>
    <t>松茂*</t>
    <rPh sb="0" eb="1">
      <t>マツ</t>
    </rPh>
    <rPh sb="1" eb="2">
      <t>シゲ</t>
    </rPh>
    <phoneticPr fontId="2"/>
  </si>
  <si>
    <t>徳島新聞は、阿南市羽ノ浦町を含む。</t>
    <rPh sb="0" eb="2">
      <t>トクシマ</t>
    </rPh>
    <rPh sb="2" eb="4">
      <t>シンブン</t>
    </rPh>
    <rPh sb="6" eb="9">
      <t>アナンシ</t>
    </rPh>
    <rPh sb="9" eb="10">
      <t>ハネ</t>
    </rPh>
    <rPh sb="11" eb="12">
      <t>ウラ</t>
    </rPh>
    <rPh sb="12" eb="13">
      <t>チョウ</t>
    </rPh>
    <rPh sb="14" eb="15">
      <t>フク</t>
    </rPh>
    <phoneticPr fontId="2"/>
  </si>
  <si>
    <t>徳島新聞の立江は阿南市羽ノ浦町の一部を含む。</t>
    <rPh sb="0" eb="2">
      <t>トクシマ</t>
    </rPh>
    <rPh sb="2" eb="4">
      <t>シンブン</t>
    </rPh>
    <rPh sb="5" eb="6">
      <t>タ</t>
    </rPh>
    <rPh sb="6" eb="7">
      <t>エ</t>
    </rPh>
    <rPh sb="8" eb="11">
      <t>アナンシ</t>
    </rPh>
    <rPh sb="11" eb="12">
      <t>ハ</t>
    </rPh>
    <rPh sb="13" eb="15">
      <t>ウラチョウ</t>
    </rPh>
    <rPh sb="16" eb="18">
      <t>イチブ</t>
    </rPh>
    <rPh sb="19" eb="20">
      <t>フク</t>
    </rPh>
    <phoneticPr fontId="2"/>
  </si>
  <si>
    <t>半田重清*</t>
    <rPh sb="0" eb="2">
      <t>ハンダ</t>
    </rPh>
    <rPh sb="2" eb="4">
      <t>シゲキヨ</t>
    </rPh>
    <phoneticPr fontId="2"/>
  </si>
  <si>
    <t>徳島新聞の半田重清は美馬市の一部を含む。</t>
    <rPh sb="0" eb="2">
      <t>トクシマ</t>
    </rPh>
    <rPh sb="2" eb="4">
      <t>シンブン</t>
    </rPh>
    <rPh sb="5" eb="7">
      <t>ハンダ</t>
    </rPh>
    <rPh sb="7" eb="9">
      <t>シゲキヨ</t>
    </rPh>
    <rPh sb="10" eb="12">
      <t>ミマ</t>
    </rPh>
    <rPh sb="12" eb="13">
      <t>シ</t>
    </rPh>
    <rPh sb="14" eb="16">
      <t>イチブ</t>
    </rPh>
    <rPh sb="17" eb="18">
      <t>フク</t>
    </rPh>
    <phoneticPr fontId="2"/>
  </si>
  <si>
    <t>勝浦*</t>
    <rPh sb="0" eb="2">
      <t>カツウラ</t>
    </rPh>
    <phoneticPr fontId="2"/>
  </si>
  <si>
    <t>坂東</t>
    <rPh sb="0" eb="2">
      <t>バンドウ</t>
    </rPh>
    <phoneticPr fontId="2"/>
  </si>
  <si>
    <t>羽ノ浦南*</t>
    <rPh sb="0" eb="1">
      <t>ハ</t>
    </rPh>
    <rPh sb="2" eb="3">
      <t>ウラ</t>
    </rPh>
    <rPh sb="3" eb="4">
      <t>ミナミ</t>
    </rPh>
    <phoneticPr fontId="2"/>
  </si>
  <si>
    <t>渭北（朝）</t>
    <rPh sb="0" eb="1">
      <t>イ</t>
    </rPh>
    <rPh sb="1" eb="2">
      <t>キタ</t>
    </rPh>
    <rPh sb="3" eb="4">
      <t>アサ</t>
    </rPh>
    <phoneticPr fontId="2"/>
  </si>
  <si>
    <t>富田（朝）</t>
    <rPh sb="0" eb="2">
      <t>トミタ</t>
    </rPh>
    <rPh sb="3" eb="4">
      <t>アサ</t>
    </rPh>
    <phoneticPr fontId="2"/>
  </si>
  <si>
    <t>八万（朝）</t>
    <rPh sb="0" eb="2">
      <t>ハチマン</t>
    </rPh>
    <rPh sb="3" eb="4">
      <t>アサ</t>
    </rPh>
    <phoneticPr fontId="2"/>
  </si>
  <si>
    <t>徳島西部（朝）</t>
    <rPh sb="0" eb="2">
      <t>トクシマ</t>
    </rPh>
    <rPh sb="2" eb="4">
      <t>セイブ</t>
    </rPh>
    <rPh sb="5" eb="6">
      <t>アサ</t>
    </rPh>
    <phoneticPr fontId="2"/>
  </si>
  <si>
    <t>国府（朝）</t>
    <rPh sb="0" eb="2">
      <t>コクフ</t>
    </rPh>
    <rPh sb="3" eb="4">
      <t>アサ</t>
    </rPh>
    <phoneticPr fontId="2"/>
  </si>
  <si>
    <t>鴨島（朝）</t>
    <rPh sb="0" eb="2">
      <t>カモシマ</t>
    </rPh>
    <rPh sb="3" eb="4">
      <t>アサ</t>
    </rPh>
    <phoneticPr fontId="2"/>
  </si>
  <si>
    <t>勝瑞*</t>
    <rPh sb="0" eb="1">
      <t>カ</t>
    </rPh>
    <rPh sb="1" eb="2">
      <t>ズイ</t>
    </rPh>
    <phoneticPr fontId="2"/>
  </si>
  <si>
    <t>田宮*</t>
    <rPh sb="0" eb="1">
      <t>タ</t>
    </rPh>
    <rPh sb="1" eb="2">
      <t>ミヤ</t>
    </rPh>
    <phoneticPr fontId="2"/>
  </si>
  <si>
    <t>矢三*</t>
    <rPh sb="0" eb="1">
      <t>ヤ</t>
    </rPh>
    <rPh sb="1" eb="2">
      <t>サン</t>
    </rPh>
    <phoneticPr fontId="2"/>
  </si>
  <si>
    <t>81240</t>
    <phoneticPr fontId="2"/>
  </si>
  <si>
    <t>81241</t>
    <phoneticPr fontId="2"/>
  </si>
  <si>
    <t>94530</t>
    <phoneticPr fontId="2"/>
  </si>
  <si>
    <t>94531</t>
    <phoneticPr fontId="2"/>
  </si>
  <si>
    <t>94532</t>
    <phoneticPr fontId="2"/>
  </si>
  <si>
    <t>94534</t>
    <phoneticPr fontId="2"/>
  </si>
  <si>
    <t>94535</t>
    <phoneticPr fontId="2"/>
  </si>
  <si>
    <t>94566</t>
    <phoneticPr fontId="2"/>
  </si>
  <si>
    <t>94570</t>
    <phoneticPr fontId="2"/>
  </si>
  <si>
    <t>94572</t>
    <phoneticPr fontId="2"/>
  </si>
  <si>
    <t>94536</t>
    <phoneticPr fontId="2"/>
  </si>
  <si>
    <t>94537</t>
    <phoneticPr fontId="2"/>
  </si>
  <si>
    <t>94540</t>
    <phoneticPr fontId="2"/>
  </si>
  <si>
    <t>94539</t>
    <phoneticPr fontId="2"/>
  </si>
  <si>
    <t>94541</t>
    <phoneticPr fontId="2"/>
  </si>
  <si>
    <t>94543</t>
    <phoneticPr fontId="2"/>
  </si>
  <si>
    <t>94546</t>
    <phoneticPr fontId="2"/>
  </si>
  <si>
    <t>94548</t>
    <phoneticPr fontId="2"/>
  </si>
  <si>
    <t>94549</t>
    <phoneticPr fontId="2"/>
  </si>
  <si>
    <t>94547</t>
    <phoneticPr fontId="2"/>
  </si>
  <si>
    <t>94550</t>
    <phoneticPr fontId="2"/>
  </si>
  <si>
    <t>94551</t>
    <phoneticPr fontId="2"/>
  </si>
  <si>
    <t>94552</t>
    <phoneticPr fontId="2"/>
  </si>
  <si>
    <t>94553</t>
    <phoneticPr fontId="2"/>
  </si>
  <si>
    <t>94555</t>
    <phoneticPr fontId="2"/>
  </si>
  <si>
    <t>94521</t>
    <phoneticPr fontId="2"/>
  </si>
  <si>
    <t>94556</t>
    <phoneticPr fontId="2"/>
  </si>
  <si>
    <t>94558</t>
    <phoneticPr fontId="2"/>
  </si>
  <si>
    <t>94559</t>
    <phoneticPr fontId="2"/>
  </si>
  <si>
    <t>94560</t>
    <phoneticPr fontId="2"/>
  </si>
  <si>
    <t>94525</t>
    <phoneticPr fontId="2"/>
  </si>
  <si>
    <t>94589</t>
    <phoneticPr fontId="2"/>
  </si>
  <si>
    <t>94563</t>
    <phoneticPr fontId="2"/>
  </si>
  <si>
    <t>81242</t>
    <phoneticPr fontId="2"/>
  </si>
  <si>
    <t>加茂名北*</t>
    <rPh sb="0" eb="2">
      <t>カモ</t>
    </rPh>
    <rPh sb="2" eb="3">
      <t>ナ</t>
    </rPh>
    <rPh sb="3" eb="4">
      <t>キタ</t>
    </rPh>
    <phoneticPr fontId="2"/>
  </si>
  <si>
    <t>94501</t>
  </si>
  <si>
    <t>94502</t>
  </si>
  <si>
    <t>94503</t>
  </si>
  <si>
    <t>昭和町</t>
    <rPh sb="0" eb="3">
      <t>ショウワチョウ</t>
    </rPh>
    <phoneticPr fontId="2"/>
  </si>
  <si>
    <t>94528</t>
  </si>
  <si>
    <t>内町</t>
    <rPh sb="0" eb="2">
      <t>ウチマチ</t>
    </rPh>
    <phoneticPr fontId="2"/>
  </si>
  <si>
    <t>94504</t>
  </si>
  <si>
    <t>94505</t>
  </si>
  <si>
    <t>94506</t>
  </si>
  <si>
    <t>94507</t>
  </si>
  <si>
    <t>徳島東部（朝）</t>
    <rPh sb="5" eb="6">
      <t>アサ</t>
    </rPh>
    <phoneticPr fontId="2"/>
  </si>
  <si>
    <t>昭和町（朝）</t>
    <rPh sb="0" eb="3">
      <t>ショウワチョウ</t>
    </rPh>
    <phoneticPr fontId="2"/>
  </si>
  <si>
    <t>内町（朝）</t>
    <rPh sb="0" eb="2">
      <t>ウチマチ</t>
    </rPh>
    <phoneticPr fontId="2"/>
  </si>
  <si>
    <t>桑野鷲敷*</t>
    <rPh sb="0" eb="2">
      <t>クワノ</t>
    </rPh>
    <rPh sb="2" eb="4">
      <t>ワジキ</t>
    </rPh>
    <phoneticPr fontId="2"/>
  </si>
  <si>
    <t>美波</t>
    <rPh sb="0" eb="2">
      <t>ミハ</t>
    </rPh>
    <phoneticPr fontId="2"/>
  </si>
  <si>
    <t>脇町穴吹</t>
    <rPh sb="0" eb="1">
      <t>ワキ</t>
    </rPh>
    <rPh sb="1" eb="2">
      <t>マチ</t>
    </rPh>
    <rPh sb="2" eb="4">
      <t>アナブキ</t>
    </rPh>
    <phoneticPr fontId="2"/>
  </si>
  <si>
    <t>徳島城北</t>
    <rPh sb="0" eb="2">
      <t>トクシマ</t>
    </rPh>
    <rPh sb="2" eb="3">
      <t>シロ</t>
    </rPh>
    <rPh sb="3" eb="4">
      <t>キタ</t>
    </rPh>
    <phoneticPr fontId="2"/>
  </si>
  <si>
    <t>計</t>
    <phoneticPr fontId="2"/>
  </si>
  <si>
    <t>美波*</t>
    <rPh sb="0" eb="2">
      <t>ミハ</t>
    </rPh>
    <phoneticPr fontId="2"/>
  </si>
  <si>
    <t>徳島中央*</t>
    <rPh sb="0" eb="2">
      <t>トクシマ</t>
    </rPh>
    <rPh sb="2" eb="4">
      <t>チュウオウ</t>
    </rPh>
    <phoneticPr fontId="2"/>
  </si>
  <si>
    <t>八万東*</t>
    <rPh sb="0" eb="1">
      <t>ハチ</t>
    </rPh>
    <rPh sb="1" eb="2">
      <t>マン</t>
    </rPh>
    <rPh sb="2" eb="3">
      <t>ヒガシ</t>
    </rPh>
    <phoneticPr fontId="2"/>
  </si>
  <si>
    <t>佐古*</t>
    <rPh sb="0" eb="2">
      <t>サコ</t>
    </rPh>
    <phoneticPr fontId="2"/>
  </si>
  <si>
    <t>八万西*</t>
    <rPh sb="0" eb="1">
      <t>ハチ</t>
    </rPh>
    <rPh sb="1" eb="2">
      <t>マン</t>
    </rPh>
    <rPh sb="2" eb="3">
      <t>ニシ</t>
    </rPh>
    <phoneticPr fontId="2"/>
  </si>
  <si>
    <t>上八万*</t>
    <rPh sb="0" eb="1">
      <t>カミ</t>
    </rPh>
    <rPh sb="1" eb="3">
      <t>ハチマン</t>
    </rPh>
    <phoneticPr fontId="2"/>
  </si>
  <si>
    <t>神山*</t>
    <rPh sb="0" eb="1">
      <t>カミ</t>
    </rPh>
    <rPh sb="1" eb="2">
      <t>ヤマ</t>
    </rPh>
    <phoneticPr fontId="2"/>
  </si>
  <si>
    <t>城東*</t>
    <rPh sb="0" eb="2">
      <t>ジョウトウ</t>
    </rPh>
    <phoneticPr fontId="2"/>
  </si>
  <si>
    <t>津田*</t>
    <rPh sb="0" eb="1">
      <t>ツ</t>
    </rPh>
    <rPh sb="1" eb="2">
      <t>タ</t>
    </rPh>
    <phoneticPr fontId="2"/>
  </si>
  <si>
    <t>株式会社山陽メディアネット</t>
  </si>
  <si>
    <t>株式会社山陽メディアネット</t>
    <rPh sb="0" eb="2">
      <t>カブシキ</t>
    </rPh>
    <rPh sb="2" eb="4">
      <t>カイシャ</t>
    </rPh>
    <rPh sb="4" eb="6">
      <t>サンヨウ</t>
    </rPh>
    <phoneticPr fontId="2"/>
  </si>
  <si>
    <t>昼間井川*</t>
    <rPh sb="0" eb="2">
      <t>ヒルマ</t>
    </rPh>
    <rPh sb="2" eb="3">
      <t>イ</t>
    </rPh>
    <rPh sb="3" eb="4">
      <t>カワ</t>
    </rPh>
    <phoneticPr fontId="2"/>
  </si>
  <si>
    <t>那賀川*</t>
    <rPh sb="0" eb="2">
      <t>ナガ</t>
    </rPh>
    <rPh sb="2" eb="3">
      <t>カワ</t>
    </rPh>
    <phoneticPr fontId="2"/>
  </si>
  <si>
    <t>現地配送料（中央紙　1販売店＠220円（税抜200円）　但しＢ全以上は要相談）</t>
    <rPh sb="0" eb="2">
      <t>ゲンチ</t>
    </rPh>
    <rPh sb="2" eb="4">
      <t>ハイソウ</t>
    </rPh>
    <rPh sb="4" eb="5">
      <t>リョウ</t>
    </rPh>
    <phoneticPr fontId="2"/>
  </si>
  <si>
    <t>板野*</t>
    <rPh sb="0" eb="1">
      <t>イタ</t>
    </rPh>
    <rPh sb="1" eb="2">
      <t>ノ</t>
    </rPh>
    <phoneticPr fontId="2"/>
  </si>
  <si>
    <t>81703</t>
    <phoneticPr fontId="2"/>
  </si>
  <si>
    <t>81704</t>
    <phoneticPr fontId="2"/>
  </si>
  <si>
    <t>81244</t>
    <phoneticPr fontId="2"/>
  </si>
  <si>
    <t>81246</t>
    <phoneticPr fontId="2"/>
  </si>
  <si>
    <t>81701</t>
    <phoneticPr fontId="2"/>
  </si>
  <si>
    <t>81702</t>
    <phoneticPr fontId="2"/>
  </si>
  <si>
    <t>81247</t>
    <phoneticPr fontId="2"/>
  </si>
  <si>
    <t>87004</t>
    <phoneticPr fontId="2"/>
  </si>
  <si>
    <t>87005</t>
    <phoneticPr fontId="2"/>
  </si>
  <si>
    <t>87006</t>
    <phoneticPr fontId="2"/>
  </si>
  <si>
    <t>87218</t>
    <phoneticPr fontId="2"/>
  </si>
  <si>
    <t>87219</t>
    <phoneticPr fontId="2"/>
  </si>
  <si>
    <t>81248</t>
    <phoneticPr fontId="2"/>
  </si>
  <si>
    <t>81249</t>
    <phoneticPr fontId="2"/>
  </si>
  <si>
    <t>81250</t>
    <phoneticPr fontId="2"/>
  </si>
  <si>
    <t>89206</t>
    <phoneticPr fontId="2"/>
  </si>
  <si>
    <t>89207</t>
    <phoneticPr fontId="2"/>
  </si>
  <si>
    <t>89107</t>
    <phoneticPr fontId="2"/>
  </si>
  <si>
    <t>上板*</t>
    <rPh sb="0" eb="1">
      <t>ウエ</t>
    </rPh>
    <rPh sb="1" eb="2">
      <t>イタ</t>
    </rPh>
    <phoneticPr fontId="2"/>
  </si>
  <si>
    <t>加茂名南*</t>
    <rPh sb="0" eb="2">
      <t>カモ</t>
    </rPh>
    <rPh sb="2" eb="3">
      <t>ナ</t>
    </rPh>
    <rPh sb="3" eb="4">
      <t>ミナミ</t>
    </rPh>
    <phoneticPr fontId="2"/>
  </si>
  <si>
    <t>昭和*</t>
    <rPh sb="0" eb="2">
      <t>ショウワ</t>
    </rPh>
    <phoneticPr fontId="2"/>
  </si>
  <si>
    <t>徳島川内</t>
    <rPh sb="0" eb="2">
      <t>トクシマ</t>
    </rPh>
    <rPh sb="2" eb="4">
      <t>カワウチ</t>
    </rPh>
    <phoneticPr fontId="2"/>
  </si>
  <si>
    <t>94567</t>
    <phoneticPr fontId="2"/>
  </si>
  <si>
    <t>福島末広*</t>
    <rPh sb="0" eb="2">
      <t>フクシマ</t>
    </rPh>
    <rPh sb="2" eb="4">
      <t>スエヒロ</t>
    </rPh>
    <phoneticPr fontId="2"/>
  </si>
  <si>
    <t>大野宝田*</t>
    <rPh sb="0" eb="2">
      <t>オオノ</t>
    </rPh>
    <rPh sb="2" eb="4">
      <t>タカラダ</t>
    </rPh>
    <phoneticPr fontId="2"/>
  </si>
  <si>
    <t>助任*</t>
    <rPh sb="0" eb="1">
      <t>ジョ</t>
    </rPh>
    <rPh sb="1" eb="2">
      <t>ニン</t>
    </rPh>
    <phoneticPr fontId="2"/>
  </si>
  <si>
    <t>池田（読）</t>
    <rPh sb="0" eb="2">
      <t>イケダ</t>
    </rPh>
    <rPh sb="3" eb="4">
      <t>ヨ</t>
    </rPh>
    <phoneticPr fontId="2"/>
  </si>
  <si>
    <t>池田（読）</t>
    <rPh sb="0" eb="2">
      <t>イケダ</t>
    </rPh>
    <phoneticPr fontId="2"/>
  </si>
  <si>
    <t>海陽*</t>
    <rPh sb="0" eb="1">
      <t>ウミ</t>
    </rPh>
    <rPh sb="1" eb="2">
      <t>ヨウ</t>
    </rPh>
    <phoneticPr fontId="2"/>
  </si>
  <si>
    <t>2025年9月</t>
    <rPh sb="4" eb="5">
      <t>１９９９ネン</t>
    </rPh>
    <rPh sb="6" eb="7">
      <t>ガツ</t>
    </rPh>
    <phoneticPr fontId="2"/>
  </si>
  <si>
    <t>2025年9月</t>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</si>
</sst>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color indexed="9"/>
      <name val="ＭＳ Ｐゴシック"/>
      <family val="3"/>
      <charset val="128"/>
    </font>
    <font>
      <sz val="11"/>
      <name val="ＭＳ Ｐゴシック"/>
      <family val="3"/>
      <charset val="128"/>
    </font>
    <font>
      <sz val="9"/>
      <color indexed="12"/>
      <name val="ＭＳ Ｐゴシック"/>
      <family val="3"/>
      <charset val="128"/>
    </font>
    <font>
      <sz val="11"/>
      <color indexed="8"/>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67">
    <border>
      <left/>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xf>
    <xf numFmtId="0" fontId="13" fillId="0" borderId="0" xfId="0" applyFont="1" applyAlignme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pplyAlignment="1">
      <alignment horizontal="right" vertical="center"/>
    </xf>
    <xf numFmtId="0" fontId="15" fillId="3" borderId="0" xfId="0" applyFont="1" applyFill="1" applyAlignment="1">
      <alignment horizontal="center" vertical="center"/>
    </xf>
    <xf numFmtId="0" fontId="3"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2" borderId="0" xfId="0" applyFont="1" applyFill="1" applyAlignment="1">
      <alignment vertical="center"/>
    </xf>
    <xf numFmtId="0" fontId="0" fillId="2" borderId="14" xfId="0" applyFill="1" applyBorder="1" applyAlignment="1">
      <alignment vertical="center"/>
    </xf>
    <xf numFmtId="0" fontId="10"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vertical="center"/>
      <protection locked="0"/>
    </xf>
    <xf numFmtId="0" fontId="1" fillId="0" borderId="0" xfId="0" applyFont="1" applyAlignment="1">
      <alignment horizontal="center" vertical="center"/>
    </xf>
    <xf numFmtId="0" fontId="16" fillId="0" borderId="0" xfId="0" applyFont="1" applyAlignment="1">
      <alignment horizontal="center" vertical="center"/>
    </xf>
    <xf numFmtId="38" fontId="4" fillId="0" borderId="16" xfId="1" applyFont="1" applyBorder="1" applyAlignment="1" applyProtection="1">
      <alignment vertical="center" shrinkToFit="1"/>
      <protection locked="0"/>
    </xf>
    <xf numFmtId="38" fontId="4" fillId="0" borderId="17" xfId="1" applyFont="1" applyBorder="1" applyAlignment="1" applyProtection="1">
      <alignment vertical="center" shrinkToFit="1"/>
      <protection locked="0"/>
    </xf>
    <xf numFmtId="38" fontId="4" fillId="0" borderId="18" xfId="1" applyFont="1" applyBorder="1" applyAlignment="1" applyProtection="1">
      <alignment vertical="center" shrinkToFit="1"/>
      <protection locked="0"/>
    </xf>
    <xf numFmtId="49" fontId="2" fillId="0" borderId="0" xfId="0" applyNumberFormat="1" applyFont="1" applyAlignment="1">
      <alignment horizontal="center" vertical="center"/>
    </xf>
    <xf numFmtId="0" fontId="10" fillId="0" borderId="0" xfId="0" applyFont="1" applyAlignment="1">
      <alignment vertical="center" shrinkToFit="1"/>
    </xf>
    <xf numFmtId="176" fontId="10" fillId="0" borderId="0" xfId="0" applyNumberFormat="1" applyFont="1" applyAlignment="1">
      <alignment vertical="center" shrinkToFit="1"/>
    </xf>
    <xf numFmtId="0" fontId="3" fillId="0" borderId="0" xfId="0" applyFont="1" applyAlignment="1">
      <alignment vertical="center" shrinkToFit="1"/>
    </xf>
    <xf numFmtId="176" fontId="3" fillId="0" borderId="0" xfId="0" applyNumberFormat="1" applyFont="1" applyAlignment="1">
      <alignment vertical="center" shrinkToFit="1"/>
    </xf>
    <xf numFmtId="0" fontId="8" fillId="0" borderId="0" xfId="0" applyFont="1"/>
    <xf numFmtId="49" fontId="2" fillId="0" borderId="19" xfId="0" applyNumberFormat="1" applyFont="1" applyBorder="1" applyAlignment="1">
      <alignment horizontal="center" vertical="center"/>
    </xf>
    <xf numFmtId="0" fontId="1" fillId="0" borderId="20" xfId="0" applyFont="1" applyBorder="1" applyAlignment="1">
      <alignment vertical="center"/>
    </xf>
    <xf numFmtId="176" fontId="6" fillId="0" borderId="20" xfId="0" applyNumberFormat="1" applyFont="1" applyBorder="1" applyAlignment="1">
      <alignment horizontal="center"/>
    </xf>
    <xf numFmtId="0" fontId="6" fillId="0" borderId="21" xfId="0" applyFont="1" applyBorder="1" applyAlignment="1">
      <alignment horizontal="center"/>
    </xf>
    <xf numFmtId="0" fontId="12" fillId="0" borderId="0" xfId="0" applyFont="1"/>
    <xf numFmtId="0" fontId="10" fillId="0" borderId="22" xfId="0" applyFont="1" applyBorder="1" applyAlignment="1">
      <alignment vertical="center" shrinkToFit="1"/>
    </xf>
    <xf numFmtId="176" fontId="10" fillId="0" borderId="22" xfId="0" applyNumberFormat="1" applyFont="1" applyBorder="1" applyAlignment="1">
      <alignment vertical="center" shrinkToFit="1"/>
    </xf>
    <xf numFmtId="38" fontId="3" fillId="0" borderId="22" xfId="0" applyNumberFormat="1" applyFont="1" applyBorder="1" applyAlignment="1">
      <alignment vertical="center" shrinkToFit="1"/>
    </xf>
    <xf numFmtId="0" fontId="10" fillId="2" borderId="22" xfId="0" applyFont="1" applyFill="1" applyBorder="1" applyAlignment="1">
      <alignment vertical="center" shrinkToFit="1"/>
    </xf>
    <xf numFmtId="0" fontId="3" fillId="2" borderId="22" xfId="0" applyFont="1" applyFill="1" applyBorder="1" applyAlignment="1">
      <alignment vertical="center" shrinkToFit="1"/>
    </xf>
    <xf numFmtId="176" fontId="2" fillId="0" borderId="22" xfId="0" applyNumberFormat="1" applyFont="1" applyBorder="1" applyAlignment="1">
      <alignment horizontal="right" vertical="center"/>
    </xf>
    <xf numFmtId="38" fontId="6" fillId="0" borderId="22" xfId="0" applyNumberFormat="1" applyFont="1" applyBorder="1" applyAlignment="1">
      <alignment vertical="center" shrinkToFit="1"/>
    </xf>
    <xf numFmtId="0" fontId="12" fillId="0" borderId="0" xfId="0" applyFont="1" applyAlignment="1">
      <alignment vertical="center"/>
    </xf>
    <xf numFmtId="0" fontId="10" fillId="0" borderId="23" xfId="0" applyFont="1" applyBorder="1" applyAlignment="1">
      <alignment vertical="center" shrinkToFit="1"/>
    </xf>
    <xf numFmtId="38" fontId="10" fillId="0" borderId="23" xfId="1" applyFont="1" applyBorder="1" applyAlignment="1">
      <alignment vertical="center" shrinkToFit="1"/>
    </xf>
    <xf numFmtId="49" fontId="2" fillId="0" borderId="24" xfId="0" applyNumberFormat="1" applyFont="1" applyBorder="1" applyAlignment="1">
      <alignment horizontal="center" vertical="center"/>
    </xf>
    <xf numFmtId="0" fontId="10" fillId="0" borderId="25" xfId="0" applyFont="1" applyBorder="1" applyAlignment="1">
      <alignment vertical="center" shrinkToFit="1"/>
    </xf>
    <xf numFmtId="38" fontId="10" fillId="0" borderId="25" xfId="1" applyFont="1" applyBorder="1" applyAlignment="1">
      <alignment vertical="center" shrinkToFit="1"/>
    </xf>
    <xf numFmtId="0" fontId="10" fillId="0" borderId="26" xfId="0" applyFont="1" applyBorder="1" applyAlignment="1">
      <alignment vertical="center" shrinkToFit="1"/>
    </xf>
    <xf numFmtId="38" fontId="10" fillId="0" borderId="26" xfId="1" applyFont="1" applyBorder="1" applyAlignment="1">
      <alignment vertical="center" shrinkToFit="1"/>
    </xf>
    <xf numFmtId="49" fontId="2" fillId="0" borderId="12" xfId="0" applyNumberFormat="1" applyFont="1" applyBorder="1" applyAlignment="1">
      <alignment horizontal="center" vertical="center"/>
    </xf>
    <xf numFmtId="0" fontId="10" fillId="0" borderId="20" xfId="0" applyFont="1" applyBorder="1" applyAlignment="1">
      <alignment vertical="center" shrinkToFit="1"/>
    </xf>
    <xf numFmtId="38" fontId="10" fillId="0" borderId="27" xfId="1" applyFont="1" applyBorder="1" applyAlignment="1">
      <alignment vertical="center" shrinkToFit="1"/>
    </xf>
    <xf numFmtId="38" fontId="5" fillId="0" borderId="28" xfId="1" applyFont="1" applyBorder="1" applyAlignment="1">
      <alignment vertical="center" shrinkToFit="1"/>
    </xf>
    <xf numFmtId="49" fontId="3" fillId="0" borderId="0" xfId="0" applyNumberFormat="1" applyFont="1" applyAlignment="1">
      <alignment vertical="center" shrinkToFit="1"/>
    </xf>
    <xf numFmtId="177" fontId="10" fillId="0" borderId="0" xfId="0" applyNumberFormat="1" applyFont="1" applyAlignment="1">
      <alignment vertical="center" shrinkToFit="1"/>
    </xf>
    <xf numFmtId="176" fontId="10" fillId="0" borderId="0" xfId="0" applyNumberFormat="1" applyFont="1" applyAlignment="1">
      <alignment horizontal="right"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0" fillId="0" borderId="31" xfId="0" applyFont="1" applyBorder="1" applyAlignment="1">
      <alignment vertical="center" shrinkToFit="1"/>
    </xf>
    <xf numFmtId="49" fontId="10" fillId="0" borderId="0" xfId="0" applyNumberFormat="1" applyFont="1" applyAlignment="1">
      <alignment vertical="center" shrinkToFit="1"/>
    </xf>
    <xf numFmtId="0" fontId="10" fillId="0" borderId="32" xfId="0" applyFont="1" applyBorder="1" applyAlignment="1">
      <alignment vertical="center" shrinkToFit="1"/>
    </xf>
    <xf numFmtId="0" fontId="3" fillId="0" borderId="0" xfId="0" applyFont="1" applyAlignment="1">
      <alignment horizontal="right" vertical="center"/>
    </xf>
    <xf numFmtId="49" fontId="0" fillId="0" borderId="0" xfId="0" applyNumberFormat="1" applyAlignment="1">
      <alignment horizontal="right" vertical="center" shrinkToFit="1"/>
    </xf>
    <xf numFmtId="0" fontId="1" fillId="0" borderId="0" xfId="0" applyFont="1" applyAlignment="1">
      <alignment vertical="center"/>
    </xf>
    <xf numFmtId="0" fontId="3" fillId="0" borderId="33" xfId="0" applyFont="1" applyBorder="1" applyAlignment="1">
      <alignment vertical="center" shrinkToFit="1"/>
    </xf>
    <xf numFmtId="38" fontId="10" fillId="0" borderId="29" xfId="1" applyFont="1" applyBorder="1" applyAlignment="1">
      <alignment vertical="center" shrinkToFit="1"/>
    </xf>
    <xf numFmtId="38" fontId="5" fillId="0" borderId="34" xfId="1" applyFont="1" applyBorder="1" applyAlignment="1">
      <alignment vertical="center" shrinkToFit="1"/>
    </xf>
    <xf numFmtId="38" fontId="10" fillId="0" borderId="3" xfId="1" applyFont="1" applyBorder="1" applyAlignment="1">
      <alignment vertical="center" shrinkToFit="1"/>
    </xf>
    <xf numFmtId="38" fontId="5" fillId="0" borderId="7" xfId="1" applyFont="1" applyBorder="1" applyAlignment="1">
      <alignment vertical="center" shrinkToFit="1"/>
    </xf>
    <xf numFmtId="0" fontId="3" fillId="0" borderId="35" xfId="0" applyFont="1" applyBorder="1" applyAlignment="1">
      <alignment vertical="center" shrinkToFit="1"/>
    </xf>
    <xf numFmtId="38" fontId="10" fillId="0" borderId="24" xfId="1" applyFont="1" applyBorder="1" applyAlignment="1">
      <alignment vertical="center" shrinkToFit="1"/>
    </xf>
    <xf numFmtId="38" fontId="5" fillId="0" borderId="36" xfId="1" applyFont="1" applyBorder="1" applyAlignment="1">
      <alignment vertical="center" shrinkToFit="1"/>
    </xf>
    <xf numFmtId="38" fontId="3" fillId="0" borderId="16" xfId="1" applyFont="1" applyBorder="1" applyAlignment="1">
      <alignment vertical="center" shrinkToFit="1"/>
    </xf>
    <xf numFmtId="0" fontId="3" fillId="0" borderId="37" xfId="0" applyFont="1" applyBorder="1" applyAlignment="1">
      <alignment vertical="center" shrinkToFit="1"/>
    </xf>
    <xf numFmtId="38" fontId="10" fillId="0" borderId="38" xfId="1" applyFont="1" applyBorder="1" applyAlignment="1">
      <alignment vertical="center" shrinkToFit="1"/>
    </xf>
    <xf numFmtId="38" fontId="5" fillId="0" borderId="21" xfId="1" applyFont="1" applyBorder="1" applyAlignment="1">
      <alignment vertical="center" shrinkToFit="1"/>
    </xf>
    <xf numFmtId="38" fontId="3" fillId="0" borderId="28" xfId="1" applyFont="1" applyBorder="1" applyAlignment="1">
      <alignment vertical="center" shrinkToFit="1"/>
    </xf>
    <xf numFmtId="38" fontId="3" fillId="0" borderId="18" xfId="1" applyFont="1" applyBorder="1" applyAlignment="1">
      <alignment vertical="center" shrinkToFit="1"/>
    </xf>
    <xf numFmtId="0" fontId="14" fillId="0" borderId="0" xfId="0" applyFont="1"/>
    <xf numFmtId="0" fontId="8" fillId="0" borderId="0" xfId="0" applyFont="1" applyAlignment="1">
      <alignment horizontal="right" vertical="center"/>
    </xf>
    <xf numFmtId="38" fontId="10" fillId="0" borderId="0" xfId="1" applyFont="1" applyAlignment="1">
      <alignment vertical="center"/>
    </xf>
    <xf numFmtId="38" fontId="5" fillId="0" borderId="16" xfId="1" applyFont="1" applyBorder="1" applyAlignment="1">
      <alignment vertical="center" shrinkToFit="1"/>
    </xf>
    <xf numFmtId="38" fontId="5" fillId="0" borderId="39" xfId="1" applyFont="1" applyBorder="1" applyAlignment="1">
      <alignment vertical="center" shrinkToFit="1"/>
    </xf>
    <xf numFmtId="38" fontId="10" fillId="0" borderId="12" xfId="1" applyFont="1" applyBorder="1" applyAlignment="1">
      <alignment vertical="center" shrinkToFit="1"/>
    </xf>
    <xf numFmtId="0" fontId="3" fillId="0" borderId="19" xfId="0" applyFont="1" applyBorder="1" applyAlignment="1">
      <alignment vertical="center"/>
    </xf>
    <xf numFmtId="57" fontId="9" fillId="0" borderId="40" xfId="0" applyNumberFormat="1" applyFont="1" applyBorder="1" applyAlignment="1" applyProtection="1">
      <alignment horizontal="center" vertical="center" shrinkToFit="1"/>
      <protection locked="0"/>
    </xf>
    <xf numFmtId="57" fontId="9" fillId="0" borderId="41"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38" fontId="9" fillId="0" borderId="39" xfId="1" applyFont="1" applyBorder="1" applyAlignment="1" applyProtection="1">
      <alignment horizontal="center" vertical="center" shrinkToFit="1"/>
      <protection locked="0"/>
    </xf>
    <xf numFmtId="0" fontId="6" fillId="0" borderId="20" xfId="0" applyFont="1" applyBorder="1" applyAlignment="1">
      <alignment vertical="center" shrinkToFit="1"/>
    </xf>
    <xf numFmtId="0" fontId="0" fillId="2" borderId="0" xfId="0" applyFill="1" applyAlignment="1">
      <alignment horizontal="right" vertical="center"/>
    </xf>
    <xf numFmtId="176" fontId="1" fillId="0" borderId="0" xfId="0" applyNumberFormat="1" applyFont="1" applyAlignment="1">
      <alignment vertical="center" shrinkToFit="1"/>
    </xf>
    <xf numFmtId="49" fontId="0" fillId="0" borderId="0" xfId="0" applyNumberFormat="1" applyAlignment="1">
      <alignment horizontal="right" vertical="center"/>
    </xf>
    <xf numFmtId="38" fontId="1" fillId="0" borderId="16" xfId="1" applyBorder="1" applyAlignment="1" applyProtection="1">
      <alignment vertical="center" shrinkToFit="1"/>
      <protection locked="0"/>
    </xf>
    <xf numFmtId="38" fontId="1" fillId="0" borderId="17" xfId="1" applyBorder="1" applyAlignment="1" applyProtection="1">
      <alignment vertical="center" shrinkToFit="1"/>
      <protection locked="0"/>
    </xf>
    <xf numFmtId="49" fontId="8" fillId="0" borderId="0" xfId="0" applyNumberFormat="1" applyFont="1" applyAlignment="1">
      <alignment horizontal="right" vertical="center"/>
    </xf>
    <xf numFmtId="0" fontId="3" fillId="0" borderId="22" xfId="0" applyFont="1" applyBorder="1" applyAlignment="1">
      <alignment vertical="center" shrinkToFit="1"/>
    </xf>
    <xf numFmtId="176" fontId="17" fillId="0" borderId="22" xfId="0" applyNumberFormat="1" applyFont="1" applyBorder="1" applyAlignment="1">
      <alignment vertical="center" shrinkToFit="1"/>
    </xf>
    <xf numFmtId="0" fontId="12" fillId="2" borderId="22" xfId="0" applyFont="1" applyFill="1" applyBorder="1" applyAlignment="1">
      <alignment vertical="center"/>
    </xf>
    <xf numFmtId="0" fontId="12" fillId="2" borderId="42" xfId="0" applyFont="1" applyFill="1" applyBorder="1" applyAlignment="1">
      <alignment vertical="center"/>
    </xf>
    <xf numFmtId="0" fontId="15" fillId="3" borderId="2" xfId="0" applyFont="1" applyFill="1" applyBorder="1" applyAlignment="1">
      <alignment horizontal="right" vertical="center"/>
    </xf>
    <xf numFmtId="0" fontId="15" fillId="3" borderId="43" xfId="0" applyFont="1" applyFill="1" applyBorder="1" applyAlignment="1">
      <alignment horizontal="right" vertical="center"/>
    </xf>
    <xf numFmtId="0" fontId="15" fillId="3" borderId="9"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10" fillId="0" borderId="38" xfId="0" applyFont="1" applyBorder="1" applyAlignment="1">
      <alignment horizontal="center" vertical="center"/>
    </xf>
    <xf numFmtId="0" fontId="10" fillId="0" borderId="28" xfId="0" applyFont="1" applyBorder="1" applyAlignment="1">
      <alignment horizontal="center" vertical="center"/>
    </xf>
    <xf numFmtId="38" fontId="10" fillId="0" borderId="20" xfId="1" applyFont="1" applyBorder="1" applyAlignment="1">
      <alignment vertical="center" shrinkToFit="1"/>
    </xf>
    <xf numFmtId="38" fontId="3" fillId="0" borderId="20" xfId="1" applyFont="1" applyBorder="1" applyAlignment="1">
      <alignment vertical="center" shrinkToFit="1"/>
    </xf>
    <xf numFmtId="38" fontId="3" fillId="0" borderId="0" xfId="1" applyFont="1" applyAlignment="1">
      <alignment horizontal="right" vertical="center" shrinkToFit="1"/>
    </xf>
    <xf numFmtId="38" fontId="10" fillId="0" borderId="38" xfId="0" applyNumberFormat="1" applyFont="1" applyBorder="1" applyAlignment="1">
      <alignment vertical="center" shrinkToFit="1"/>
    </xf>
    <xf numFmtId="38" fontId="5" fillId="0" borderId="28" xfId="0" applyNumberFormat="1" applyFont="1" applyBorder="1" applyAlignment="1">
      <alignment vertical="center" shrinkToFit="1"/>
    </xf>
    <xf numFmtId="38" fontId="3" fillId="0" borderId="0" xfId="1" applyFont="1" applyAlignment="1">
      <alignment vertical="center" shrinkToFit="1"/>
    </xf>
    <xf numFmtId="0" fontId="8" fillId="0" borderId="19" xfId="0" applyFont="1" applyBorder="1" applyAlignment="1">
      <alignment horizontal="right" vertical="center"/>
    </xf>
    <xf numFmtId="38" fontId="3" fillId="0" borderId="20" xfId="1" applyFont="1" applyBorder="1" applyAlignment="1">
      <alignment vertical="center"/>
    </xf>
    <xf numFmtId="0" fontId="10" fillId="2" borderId="38" xfId="0" applyFont="1" applyFill="1" applyBorder="1" applyAlignment="1">
      <alignment vertical="center" shrinkToFit="1"/>
    </xf>
    <xf numFmtId="38" fontId="10" fillId="0" borderId="0" xfId="1" applyFont="1" applyAlignment="1">
      <alignment vertical="center" shrinkToFit="1"/>
    </xf>
    <xf numFmtId="0" fontId="3" fillId="0" borderId="19" xfId="0" applyFont="1" applyBorder="1" applyAlignment="1">
      <alignment horizontal="right" vertical="center"/>
    </xf>
    <xf numFmtId="0" fontId="8" fillId="0" borderId="44" xfId="0" applyFont="1" applyBorder="1" applyAlignment="1">
      <alignment horizontal="center" vertical="center"/>
    </xf>
    <xf numFmtId="38" fontId="10" fillId="0" borderId="45" xfId="1" applyFont="1" applyBorder="1" applyAlignment="1">
      <alignment vertical="center" shrinkToFit="1"/>
    </xf>
    <xf numFmtId="38" fontId="3" fillId="0" borderId="45" xfId="1" applyFont="1" applyBorder="1" applyAlignment="1">
      <alignment vertical="center" shrinkToFit="1"/>
    </xf>
    <xf numFmtId="38" fontId="3" fillId="0" borderId="45" xfId="1" applyFont="1" applyBorder="1" applyAlignment="1">
      <alignment horizontal="center" vertical="center"/>
    </xf>
    <xf numFmtId="38" fontId="10" fillId="0" borderId="46" xfId="0" applyNumberFormat="1" applyFont="1" applyBorder="1" applyAlignment="1">
      <alignment vertical="center" shrinkToFit="1"/>
    </xf>
    <xf numFmtId="38" fontId="5" fillId="0" borderId="47" xfId="0" applyNumberFormat="1" applyFont="1" applyBorder="1" applyAlignment="1">
      <alignment vertical="center" shrinkToFit="1"/>
    </xf>
    <xf numFmtId="38" fontId="10" fillId="2" borderId="46" xfId="0" applyNumberFormat="1" applyFont="1" applyFill="1" applyBorder="1" applyAlignment="1">
      <alignment horizontal="center" vertical="center" shrinkToFit="1"/>
    </xf>
    <xf numFmtId="38" fontId="5" fillId="0" borderId="48" xfId="0" applyNumberFormat="1" applyFont="1" applyBorder="1" applyAlignment="1">
      <alignment vertical="center" shrinkToFit="1"/>
    </xf>
    <xf numFmtId="0" fontId="8" fillId="0" borderId="0" xfId="0" applyFont="1" applyAlignment="1">
      <alignment horizontal="center" vertical="center"/>
    </xf>
    <xf numFmtId="0" fontId="3" fillId="0" borderId="49" xfId="0" applyFont="1" applyBorder="1" applyAlignment="1">
      <alignment vertical="center" shrinkToFit="1"/>
    </xf>
    <xf numFmtId="38" fontId="5" fillId="0" borderId="13" xfId="1" applyFont="1" applyBorder="1" applyAlignment="1">
      <alignment vertical="center" shrinkToFit="1"/>
    </xf>
    <xf numFmtId="38" fontId="3" fillId="0" borderId="39" xfId="1" applyFont="1" applyBorder="1" applyAlignment="1">
      <alignment vertical="center" shrinkToFit="1"/>
    </xf>
    <xf numFmtId="0" fontId="3" fillId="0" borderId="50" xfId="0" applyFont="1" applyBorder="1" applyAlignment="1">
      <alignment vertical="center" shrinkToFit="1"/>
    </xf>
    <xf numFmtId="38" fontId="5" fillId="0" borderId="42" xfId="1" applyFont="1" applyBorder="1" applyAlignment="1">
      <alignment vertical="center" shrinkToFit="1"/>
    </xf>
    <xf numFmtId="38" fontId="3" fillId="0" borderId="7" xfId="1" applyFont="1" applyBorder="1" applyAlignment="1">
      <alignment vertical="center" shrinkToFit="1"/>
    </xf>
    <xf numFmtId="38" fontId="10" fillId="0" borderId="46" xfId="0" applyNumberFormat="1" applyFont="1" applyBorder="1" applyAlignment="1">
      <alignment horizontal="center" vertical="center" shrinkToFit="1"/>
    </xf>
    <xf numFmtId="38" fontId="5" fillId="0" borderId="47" xfId="0" applyNumberFormat="1" applyFont="1" applyBorder="1" applyAlignment="1">
      <alignment horizontal="center" vertical="center" shrinkToFit="1"/>
    </xf>
    <xf numFmtId="0" fontId="0" fillId="0" borderId="0" xfId="0" applyAlignment="1">
      <alignment horizontal="center" vertical="center"/>
    </xf>
    <xf numFmtId="0" fontId="18" fillId="0" borderId="0" xfId="0" applyFont="1" applyAlignment="1">
      <alignment horizontal="center" vertical="center"/>
    </xf>
    <xf numFmtId="49" fontId="10" fillId="0" borderId="51" xfId="0" applyNumberFormat="1" applyFont="1" applyBorder="1" applyAlignment="1">
      <alignment vertical="center"/>
    </xf>
    <xf numFmtId="49" fontId="6" fillId="0" borderId="19" xfId="0" applyNumberFormat="1" applyFont="1" applyBorder="1" applyAlignment="1">
      <alignment horizontal="center" vertical="center"/>
    </xf>
    <xf numFmtId="49" fontId="10" fillId="0" borderId="0" xfId="0" applyNumberFormat="1" applyFont="1" applyAlignment="1">
      <alignment vertical="center"/>
    </xf>
    <xf numFmtId="49" fontId="2" fillId="0" borderId="22" xfId="0" applyNumberFormat="1" applyFont="1" applyBorder="1" applyAlignment="1">
      <alignment horizontal="center" vertical="center"/>
    </xf>
    <xf numFmtId="49" fontId="2" fillId="2" borderId="22" xfId="0" applyNumberFormat="1" applyFont="1" applyFill="1" applyBorder="1" applyAlignment="1">
      <alignment horizontal="center" vertical="center"/>
    </xf>
    <xf numFmtId="49" fontId="12" fillId="2" borderId="22" xfId="0" applyNumberFormat="1" applyFont="1" applyFill="1" applyBorder="1" applyAlignment="1">
      <alignment vertical="center"/>
    </xf>
    <xf numFmtId="49" fontId="2" fillId="0" borderId="52" xfId="0" applyNumberFormat="1" applyFont="1" applyBorder="1" applyAlignment="1">
      <alignment horizontal="center" vertical="center"/>
    </xf>
    <xf numFmtId="38" fontId="5" fillId="0" borderId="28" xfId="1" applyFont="1" applyBorder="1" applyAlignment="1">
      <alignment horizontal="center" vertical="center" shrinkToFit="1"/>
    </xf>
    <xf numFmtId="38" fontId="5" fillId="0" borderId="48" xfId="0" applyNumberFormat="1" applyFont="1" applyBorder="1" applyAlignment="1">
      <alignment horizontal="center" vertical="center" shrinkToFit="1"/>
    </xf>
    <xf numFmtId="0" fontId="6" fillId="0" borderId="51" xfId="0" applyFont="1" applyBorder="1" applyAlignment="1">
      <alignment vertical="center"/>
    </xf>
    <xf numFmtId="0" fontId="0" fillId="0" borderId="42" xfId="0"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38" fontId="10" fillId="0" borderId="55" xfId="1" applyFont="1" applyBorder="1" applyAlignment="1">
      <alignment vertical="center" shrinkToFit="1"/>
    </xf>
    <xf numFmtId="38" fontId="3" fillId="0" borderId="55" xfId="1" applyFont="1" applyBorder="1" applyAlignment="1">
      <alignment vertical="center" shrinkToFit="1"/>
    </xf>
    <xf numFmtId="38" fontId="10" fillId="0" borderId="56" xfId="1" applyFont="1" applyBorder="1" applyAlignment="1">
      <alignment vertical="center" shrinkToFit="1"/>
    </xf>
    <xf numFmtId="38" fontId="3" fillId="0" borderId="57" xfId="1" applyFont="1" applyBorder="1" applyAlignment="1">
      <alignment vertical="center" shrinkToFit="1"/>
    </xf>
    <xf numFmtId="38" fontId="10" fillId="0" borderId="58" xfId="0" applyNumberFormat="1" applyFont="1" applyBorder="1" applyAlignment="1">
      <alignment vertical="center" shrinkToFit="1"/>
    </xf>
    <xf numFmtId="38" fontId="5" fillId="0" borderId="59" xfId="0" applyNumberFormat="1" applyFont="1" applyBorder="1" applyAlignment="1">
      <alignment vertical="center" shrinkToFit="1"/>
    </xf>
    <xf numFmtId="178" fontId="10" fillId="0" borderId="58" xfId="0" applyNumberFormat="1" applyFont="1" applyBorder="1" applyAlignment="1">
      <alignment vertical="center" shrinkToFit="1"/>
    </xf>
    <xf numFmtId="38" fontId="5" fillId="0" borderId="59" xfId="1" applyFont="1" applyBorder="1" applyAlignment="1">
      <alignment vertical="center" shrinkToFit="1"/>
    </xf>
    <xf numFmtId="0" fontId="3" fillId="0" borderId="60" xfId="0" applyFont="1" applyBorder="1" applyAlignment="1">
      <alignment vertical="center"/>
    </xf>
    <xf numFmtId="38" fontId="10" fillId="0" borderId="61" xfId="1" applyFont="1" applyBorder="1" applyAlignment="1">
      <alignment vertical="center" shrinkToFit="1"/>
    </xf>
    <xf numFmtId="38" fontId="3" fillId="0" borderId="61" xfId="1" applyFont="1" applyBorder="1" applyAlignment="1">
      <alignment vertical="center" shrinkToFit="1"/>
    </xf>
    <xf numFmtId="38" fontId="10" fillId="0" borderId="62" xfId="1" applyFont="1" applyBorder="1" applyAlignment="1">
      <alignment vertical="center" shrinkToFit="1"/>
    </xf>
    <xf numFmtId="38" fontId="3" fillId="0" borderId="63" xfId="1" applyFont="1" applyBorder="1" applyAlignment="1">
      <alignment vertical="center" shrinkToFit="1"/>
    </xf>
    <xf numFmtId="38" fontId="10" fillId="2" borderId="64" xfId="0" applyNumberFormat="1" applyFont="1" applyFill="1" applyBorder="1" applyAlignment="1">
      <alignment vertical="center" shrinkToFit="1"/>
    </xf>
    <xf numFmtId="38" fontId="5" fillId="2" borderId="65" xfId="0" applyNumberFormat="1" applyFont="1" applyFill="1" applyBorder="1" applyAlignment="1">
      <alignment vertical="center" shrinkToFit="1"/>
    </xf>
    <xf numFmtId="178" fontId="10" fillId="0" borderId="64" xfId="0" applyNumberFormat="1" applyFont="1" applyBorder="1" applyAlignment="1">
      <alignment vertical="center" shrinkToFit="1"/>
    </xf>
    <xf numFmtId="38" fontId="5" fillId="2" borderId="65" xfId="1" applyFont="1" applyFill="1" applyBorder="1" applyAlignment="1">
      <alignment vertical="center" shrinkToFit="1"/>
    </xf>
    <xf numFmtId="179" fontId="10" fillId="0" borderId="64" xfId="0" applyNumberFormat="1" applyFont="1" applyBorder="1" applyAlignment="1">
      <alignment vertical="center" shrinkToFit="1"/>
    </xf>
    <xf numFmtId="0" fontId="10" fillId="0" borderId="22" xfId="0" applyFont="1" applyBorder="1" applyAlignment="1">
      <alignment vertical="center"/>
    </xf>
    <xf numFmtId="38" fontId="10" fillId="0" borderId="26" xfId="0" applyNumberFormat="1" applyFont="1" applyBorder="1" applyAlignment="1">
      <alignment vertical="center" shrinkToFit="1"/>
    </xf>
    <xf numFmtId="38" fontId="10" fillId="0" borderId="25" xfId="0" applyNumberFormat="1" applyFont="1" applyBorder="1" applyAlignment="1">
      <alignment vertical="center" shrinkToFit="1"/>
    </xf>
    <xf numFmtId="0" fontId="0" fillId="0" borderId="8" xfId="0" applyBorder="1" applyAlignment="1" applyProtection="1">
      <alignment vertical="center"/>
      <protection locked="0"/>
    </xf>
    <xf numFmtId="0" fontId="0" fillId="0" borderId="55"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66"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54" xfId="0"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28575</xdr:colOff>
          <xdr:row>3</xdr:row>
          <xdr:rowOff>0</xdr:rowOff>
        </xdr:to>
        <xdr:pic>
          <xdr:nvPicPr>
            <xdr:cNvPr id="6430" name="Picture 3">
              <a:extLst>
                <a:ext uri="{FF2B5EF4-FFF2-40B4-BE49-F238E27FC236}">
                  <a16:creationId xmlns:a16="http://schemas.microsoft.com/office/drawing/2014/main" id="{101C4413-2773-83AB-D7CF-97ED7874D4C3}"/>
                </a:ext>
              </a:extLst>
            </xdr:cNvPr>
            <xdr:cNvPicPr>
              <a:picLocks noChangeAspect="1" noChangeArrowheads="1"/>
              <a:extLst>
                <a:ext uri="{84589F7E-364E-4C9E-8A38-B11213B215E9}">
                  <a14:cameraTool cellRange="表紙!$B$2:$J$3" spid="_x0000_s6440"/>
                </a:ext>
              </a:extLst>
            </xdr:cNvPicPr>
          </xdr:nvPicPr>
          <xdr:blipFill>
            <a:blip xmlns:r="http://schemas.openxmlformats.org/officeDocument/2006/relationships" r:embed="rId1"/>
            <a:srcRect/>
            <a:stretch>
              <a:fillRect/>
            </a:stretch>
          </xdr:blipFill>
          <xdr:spPr bwMode="auto">
            <a:xfrm>
              <a:off x="0" y="0"/>
              <a:ext cx="9934575"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313" name="Picture 6">
              <a:extLst>
                <a:ext uri="{FF2B5EF4-FFF2-40B4-BE49-F238E27FC236}">
                  <a16:creationId xmlns:a16="http://schemas.microsoft.com/office/drawing/2014/main" id="{4DCAC755-A92E-4484-A971-466E958DD3CE}"/>
                </a:ext>
              </a:extLst>
            </xdr:cNvPr>
            <xdr:cNvPicPr>
              <a:picLocks noChangeAspect="1" noChangeArrowheads="1"/>
              <a:extLst>
                <a:ext uri="{84589F7E-364E-4C9E-8A38-B11213B215E9}">
                  <a14:cameraTool cellRange="表紙!$B$2:$J$3" spid="_x0000_s132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334" name="Picture 3">
              <a:extLst>
                <a:ext uri="{FF2B5EF4-FFF2-40B4-BE49-F238E27FC236}">
                  <a16:creationId xmlns:a16="http://schemas.microsoft.com/office/drawing/2014/main" id="{E4B96009-C509-BDD6-FE4A-7EAE10AB345A}"/>
                </a:ext>
              </a:extLst>
            </xdr:cNvPr>
            <xdr:cNvPicPr>
              <a:picLocks noChangeAspect="1" noChangeArrowheads="1"/>
              <a:extLst>
                <a:ext uri="{84589F7E-364E-4C9E-8A38-B11213B215E9}">
                  <a14:cameraTool cellRange="表紙!$B$2:$J$3" spid="_x0000_s234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357" name="Picture 2">
              <a:extLst>
                <a:ext uri="{FF2B5EF4-FFF2-40B4-BE49-F238E27FC236}">
                  <a16:creationId xmlns:a16="http://schemas.microsoft.com/office/drawing/2014/main" id="{51BBB301-BB19-FE58-5A2F-14CAED974CD6}"/>
                </a:ext>
              </a:extLst>
            </xdr:cNvPr>
            <xdr:cNvPicPr>
              <a:picLocks noChangeAspect="1" noChangeArrowheads="1"/>
              <a:extLst>
                <a:ext uri="{84589F7E-364E-4C9E-8A38-B11213B215E9}">
                  <a14:cameraTool cellRange="表紙!$B$2:$J$3" spid="_x0000_s336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381" name="Picture 2">
              <a:extLst>
                <a:ext uri="{FF2B5EF4-FFF2-40B4-BE49-F238E27FC236}">
                  <a16:creationId xmlns:a16="http://schemas.microsoft.com/office/drawing/2014/main" id="{84A4697E-FD6A-C7FB-A3F2-EDE608A0E4E9}"/>
                </a:ext>
              </a:extLst>
            </xdr:cNvPr>
            <xdr:cNvPicPr>
              <a:picLocks noChangeAspect="1" noChangeArrowheads="1"/>
              <a:extLst>
                <a:ext uri="{84589F7E-364E-4C9E-8A38-B11213B215E9}">
                  <a14:cameraTool cellRange="表紙!$B$2:$J$3" spid="_x0000_s439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C38EF-16D4-475B-BFB6-228954B7EC4B}">
  <dimension ref="A1:K32"/>
  <sheetViews>
    <sheetView tabSelected="1" zoomScale="90" workbookViewId="0">
      <selection activeCell="B3" sqref="B3"/>
    </sheetView>
  </sheetViews>
  <sheetFormatPr defaultRowHeight="13.5" x14ac:dyDescent="0.15"/>
  <cols>
    <col min="1" max="1" width="4.625" style="10" customWidth="1"/>
    <col min="2" max="3" width="22.625" style="10" customWidth="1"/>
    <col min="4" max="5" width="18.625" style="10" customWidth="1"/>
    <col min="6" max="6" width="9.625" style="10" customWidth="1"/>
    <col min="7" max="7" width="12.625" style="10" customWidth="1"/>
    <col min="8" max="8" width="5.625" style="10" customWidth="1"/>
    <col min="9" max="9" width="9.625" style="10" customWidth="1"/>
    <col min="10" max="10" width="10.625" style="10" customWidth="1"/>
    <col min="11" max="11" width="4.625" style="10" customWidth="1"/>
    <col min="12" max="16384" width="9" style="10"/>
  </cols>
  <sheetData>
    <row r="1" spans="1:11" ht="30" customHeight="1" x14ac:dyDescent="0.15">
      <c r="A1" s="17"/>
      <c r="B1" s="30" t="s">
        <v>79</v>
      </c>
      <c r="C1" s="17"/>
      <c r="D1" s="17"/>
      <c r="E1" s="17"/>
      <c r="F1" s="17"/>
      <c r="G1" s="17"/>
      <c r="H1" s="17"/>
      <c r="I1" s="17"/>
      <c r="J1" s="106" t="s">
        <v>240</v>
      </c>
      <c r="K1" s="17"/>
    </row>
    <row r="2" spans="1:11" s="1" customFormat="1" ht="15" customHeight="1" x14ac:dyDescent="0.15">
      <c r="A2" s="18"/>
      <c r="B2" s="12" t="s">
        <v>80</v>
      </c>
      <c r="C2" s="13" t="s">
        <v>81</v>
      </c>
      <c r="D2" s="13" t="s">
        <v>82</v>
      </c>
      <c r="E2" s="13" t="s">
        <v>83</v>
      </c>
      <c r="F2" s="13" t="s">
        <v>84</v>
      </c>
      <c r="G2" s="14" t="s">
        <v>85</v>
      </c>
      <c r="H2" s="15" t="s">
        <v>86</v>
      </c>
      <c r="I2" s="13" t="s">
        <v>87</v>
      </c>
      <c r="J2" s="16" t="s">
        <v>88</v>
      </c>
      <c r="K2" s="18"/>
    </row>
    <row r="3" spans="1:11" s="11" customFormat="1" ht="30" customHeight="1" x14ac:dyDescent="0.15">
      <c r="A3" s="19"/>
      <c r="B3" s="31"/>
      <c r="C3" s="32"/>
      <c r="D3" s="32"/>
      <c r="E3" s="32"/>
      <c r="F3" s="33"/>
      <c r="G3" s="101"/>
      <c r="H3" s="102"/>
      <c r="I3" s="103"/>
      <c r="J3" s="104"/>
      <c r="K3" s="19"/>
    </row>
    <row r="4" spans="1:11" ht="15" customHeight="1" x14ac:dyDescent="0.15">
      <c r="A4" s="17"/>
      <c r="B4" s="17"/>
      <c r="C4" s="17"/>
      <c r="D4" s="17"/>
      <c r="E4" s="17"/>
      <c r="F4" s="17"/>
      <c r="G4" s="17"/>
      <c r="H4" s="17"/>
      <c r="I4" s="17"/>
      <c r="J4" s="17"/>
      <c r="K4" s="17"/>
    </row>
    <row r="5" spans="1:11" ht="15" customHeight="1" x14ac:dyDescent="0.15">
      <c r="A5" s="17"/>
      <c r="B5" s="17" t="s">
        <v>89</v>
      </c>
      <c r="C5" s="17"/>
      <c r="D5" s="17"/>
      <c r="E5" s="17"/>
      <c r="F5" s="17"/>
      <c r="G5" s="17"/>
      <c r="H5" s="17"/>
      <c r="I5" s="17"/>
      <c r="J5" s="17"/>
      <c r="K5" s="17"/>
    </row>
    <row r="6" spans="1:11" ht="17.100000000000001" customHeight="1" x14ac:dyDescent="0.15">
      <c r="A6" s="17"/>
      <c r="B6" s="188"/>
      <c r="C6" s="189"/>
      <c r="D6" s="189"/>
      <c r="E6" s="189"/>
      <c r="F6" s="189"/>
      <c r="G6" s="189"/>
      <c r="H6" s="189"/>
      <c r="I6" s="189"/>
      <c r="J6" s="190"/>
      <c r="K6" s="29"/>
    </row>
    <row r="7" spans="1:11" ht="17.100000000000001" customHeight="1" x14ac:dyDescent="0.15">
      <c r="A7" s="17"/>
      <c r="B7" s="191"/>
      <c r="C7" s="192"/>
      <c r="D7" s="192"/>
      <c r="E7" s="192"/>
      <c r="F7" s="192"/>
      <c r="G7" s="192"/>
      <c r="H7" s="192"/>
      <c r="I7" s="192"/>
      <c r="J7" s="193"/>
      <c r="K7" s="29"/>
    </row>
    <row r="8" spans="1:11" ht="17.100000000000001" customHeight="1" x14ac:dyDescent="0.15">
      <c r="A8" s="17"/>
      <c r="B8" s="194"/>
      <c r="C8" s="195"/>
      <c r="D8" s="195"/>
      <c r="E8" s="195"/>
      <c r="F8" s="195"/>
      <c r="G8" s="195"/>
      <c r="H8" s="195"/>
      <c r="I8" s="195"/>
      <c r="J8" s="196"/>
      <c r="K8" s="29"/>
    </row>
    <row r="9" spans="1:11" ht="15.95" customHeight="1" x14ac:dyDescent="0.15">
      <c r="A9" s="17"/>
      <c r="B9" s="17"/>
      <c r="C9" s="17"/>
      <c r="D9" s="17"/>
      <c r="E9" s="17"/>
      <c r="F9" s="17"/>
      <c r="G9" s="17"/>
      <c r="H9" s="17"/>
      <c r="I9" s="17"/>
      <c r="J9" s="17"/>
      <c r="K9" s="17"/>
    </row>
    <row r="10" spans="1:11" ht="15.95" customHeight="1" x14ac:dyDescent="0.15">
      <c r="A10" s="17"/>
      <c r="B10" s="17"/>
      <c r="C10" s="17"/>
      <c r="D10" s="17"/>
      <c r="E10" s="17"/>
      <c r="F10" s="17"/>
      <c r="G10" s="17"/>
      <c r="H10" s="17"/>
      <c r="I10" s="17"/>
      <c r="J10" s="17"/>
      <c r="K10" s="17"/>
    </row>
    <row r="11" spans="1:11" ht="15.95" customHeight="1" x14ac:dyDescent="0.15">
      <c r="A11" s="17"/>
      <c r="B11" s="19" t="s">
        <v>90</v>
      </c>
      <c r="C11" s="17"/>
      <c r="D11" s="17"/>
      <c r="E11" s="17"/>
      <c r="F11" s="17"/>
      <c r="G11" s="17"/>
      <c r="H11" s="17"/>
      <c r="I11" s="17"/>
      <c r="J11" s="17"/>
      <c r="K11" s="17"/>
    </row>
    <row r="12" spans="1:11" ht="15.95" customHeight="1" x14ac:dyDescent="0.15">
      <c r="A12" s="17"/>
      <c r="B12" s="28" t="s">
        <v>91</v>
      </c>
      <c r="C12" s="17"/>
      <c r="D12" s="17"/>
      <c r="E12" s="17"/>
      <c r="F12" s="17"/>
      <c r="G12" s="17"/>
      <c r="H12" s="17"/>
      <c r="I12" s="17"/>
      <c r="J12" s="17"/>
      <c r="K12" s="17"/>
    </row>
    <row r="13" spans="1:11" ht="15.95" customHeight="1" x14ac:dyDescent="0.15">
      <c r="A13" s="17"/>
      <c r="B13" s="28" t="s">
        <v>92</v>
      </c>
      <c r="C13" s="17"/>
      <c r="D13" s="17"/>
      <c r="E13" s="17"/>
      <c r="F13" s="17"/>
      <c r="G13" s="17"/>
      <c r="H13" s="17"/>
      <c r="I13" s="17"/>
      <c r="J13" s="17"/>
      <c r="K13" s="17"/>
    </row>
    <row r="14" spans="1:11" ht="15.95" customHeight="1" x14ac:dyDescent="0.15">
      <c r="A14" s="17"/>
      <c r="B14" s="28" t="s">
        <v>93</v>
      </c>
      <c r="C14" s="17"/>
      <c r="D14" s="17"/>
      <c r="E14" s="17"/>
      <c r="F14" s="17"/>
      <c r="G14" s="17"/>
      <c r="H14" s="17"/>
      <c r="I14" s="17"/>
      <c r="J14" s="17"/>
      <c r="K14" s="17"/>
    </row>
    <row r="15" spans="1:11" ht="15.95" customHeight="1" x14ac:dyDescent="0.15">
      <c r="A15" s="17"/>
      <c r="B15" s="28" t="s">
        <v>94</v>
      </c>
      <c r="C15" s="17"/>
      <c r="D15" s="17"/>
      <c r="E15" s="17"/>
      <c r="F15" s="17"/>
      <c r="G15" s="17"/>
      <c r="H15" s="17"/>
      <c r="I15" s="17"/>
      <c r="J15" s="17"/>
      <c r="K15" s="17"/>
    </row>
    <row r="16" spans="1:11" ht="15.95" customHeight="1" x14ac:dyDescent="0.15">
      <c r="A16" s="17"/>
      <c r="B16" s="28" t="s">
        <v>95</v>
      </c>
      <c r="C16" s="17"/>
      <c r="D16" s="17"/>
      <c r="E16" s="17"/>
      <c r="F16" s="17"/>
      <c r="G16" s="17"/>
      <c r="H16" s="17"/>
      <c r="I16" s="17"/>
      <c r="J16" s="17"/>
      <c r="K16" s="17"/>
    </row>
    <row r="17" spans="1:11" ht="15.95" customHeight="1" x14ac:dyDescent="0.15">
      <c r="A17" s="17"/>
      <c r="B17" s="28" t="s">
        <v>96</v>
      </c>
      <c r="C17" s="17"/>
      <c r="D17" s="17"/>
      <c r="E17" s="17"/>
      <c r="F17" s="17"/>
      <c r="G17" s="17"/>
      <c r="H17" s="17"/>
      <c r="I17" s="17"/>
      <c r="J17" s="17"/>
      <c r="K17" s="17"/>
    </row>
    <row r="18" spans="1:11" ht="15.95" customHeight="1" x14ac:dyDescent="0.15">
      <c r="A18" s="17"/>
      <c r="B18" s="28" t="s">
        <v>97</v>
      </c>
      <c r="C18" s="17"/>
      <c r="D18" s="17"/>
      <c r="E18" s="17"/>
      <c r="F18" s="17"/>
      <c r="G18" s="17"/>
      <c r="H18" s="17"/>
      <c r="I18" s="17"/>
      <c r="J18" s="17"/>
      <c r="K18" s="17"/>
    </row>
    <row r="19" spans="1:11" ht="15.95" customHeight="1" x14ac:dyDescent="0.15">
      <c r="A19" s="17"/>
      <c r="B19" s="17"/>
      <c r="C19" s="17"/>
      <c r="D19" s="17"/>
      <c r="E19" s="17"/>
      <c r="F19" s="17"/>
      <c r="G19" s="17"/>
      <c r="H19" s="17"/>
      <c r="I19" s="17"/>
      <c r="J19" s="17"/>
      <c r="K19" s="17"/>
    </row>
    <row r="20" spans="1:11" ht="15.95" customHeight="1" x14ac:dyDescent="0.15">
      <c r="A20" s="17"/>
      <c r="B20" s="19" t="s">
        <v>98</v>
      </c>
      <c r="C20" s="17"/>
      <c r="D20" s="17"/>
      <c r="E20" s="17"/>
      <c r="F20" s="17"/>
      <c r="G20" s="17"/>
      <c r="H20" s="17"/>
      <c r="I20" s="17"/>
      <c r="J20" s="17"/>
      <c r="K20" s="17"/>
    </row>
    <row r="21" spans="1:11" ht="15.95" customHeight="1" x14ac:dyDescent="0.15">
      <c r="A21" s="17"/>
      <c r="B21" s="28" t="s">
        <v>99</v>
      </c>
      <c r="C21" s="17"/>
      <c r="D21" s="17"/>
      <c r="E21" s="17"/>
      <c r="F21" s="17"/>
      <c r="G21" s="17"/>
      <c r="H21" s="17"/>
      <c r="I21" s="17"/>
      <c r="J21" s="17"/>
      <c r="K21" s="17"/>
    </row>
    <row r="22" spans="1:11" ht="15.95" customHeight="1" x14ac:dyDescent="0.15">
      <c r="A22" s="17"/>
      <c r="B22" s="28" t="s">
        <v>100</v>
      </c>
      <c r="C22" s="17"/>
      <c r="D22" s="17"/>
      <c r="E22" s="17"/>
      <c r="F22" s="17"/>
      <c r="G22" s="17"/>
      <c r="H22" s="17"/>
      <c r="I22" s="17"/>
      <c r="J22" s="17"/>
      <c r="K22" s="17"/>
    </row>
    <row r="23" spans="1:11" ht="15.95" customHeight="1" x14ac:dyDescent="0.15">
      <c r="A23" s="17"/>
      <c r="B23" s="28" t="s">
        <v>101</v>
      </c>
      <c r="C23" s="17"/>
      <c r="D23" s="17"/>
      <c r="E23" s="17"/>
      <c r="F23" s="17"/>
      <c r="G23" s="17"/>
      <c r="H23" s="17"/>
      <c r="I23" s="17"/>
      <c r="J23" s="17"/>
      <c r="K23" s="17"/>
    </row>
    <row r="24" spans="1:11" ht="15.95" customHeight="1" x14ac:dyDescent="0.15">
      <c r="A24" s="17"/>
      <c r="B24" s="17"/>
      <c r="C24" s="17"/>
      <c r="D24" s="17"/>
      <c r="E24" s="17"/>
      <c r="F24" s="17"/>
      <c r="G24" s="17"/>
      <c r="H24" s="17"/>
      <c r="I24" s="17"/>
      <c r="J24" s="17"/>
      <c r="K24" s="17"/>
    </row>
    <row r="25" spans="1:11" ht="15.95" customHeight="1" x14ac:dyDescent="0.15">
      <c r="A25" s="17"/>
      <c r="B25" s="19" t="s">
        <v>102</v>
      </c>
      <c r="C25" s="17"/>
      <c r="D25" s="17"/>
      <c r="E25" s="17"/>
      <c r="F25" s="17"/>
      <c r="G25" s="17"/>
      <c r="H25" s="17"/>
      <c r="I25" s="17"/>
      <c r="J25" s="17"/>
      <c r="K25" s="17"/>
    </row>
    <row r="26" spans="1:11" ht="15.95" customHeight="1" x14ac:dyDescent="0.15">
      <c r="A26" s="17"/>
      <c r="B26" s="28" t="s">
        <v>103</v>
      </c>
      <c r="C26" s="17"/>
      <c r="D26" s="17"/>
      <c r="E26" s="17"/>
      <c r="F26" s="17"/>
      <c r="G26" s="17"/>
      <c r="H26" s="17"/>
      <c r="I26" s="17"/>
      <c r="J26" s="17"/>
      <c r="K26" s="17"/>
    </row>
    <row r="27" spans="1:11" ht="15.95" customHeight="1" x14ac:dyDescent="0.15">
      <c r="A27" s="17"/>
      <c r="B27" s="28" t="s">
        <v>104</v>
      </c>
      <c r="C27" s="17"/>
      <c r="D27" s="17"/>
      <c r="E27" s="17"/>
      <c r="F27" s="17"/>
      <c r="G27" s="17"/>
      <c r="H27" s="17"/>
      <c r="I27" s="17"/>
      <c r="J27" s="17"/>
      <c r="K27" s="17"/>
    </row>
    <row r="28" spans="1:11" ht="15.95" customHeight="1" x14ac:dyDescent="0.15">
      <c r="A28" s="17"/>
      <c r="B28" s="28" t="s">
        <v>105</v>
      </c>
      <c r="C28" s="17"/>
      <c r="D28" s="17"/>
      <c r="E28" s="17"/>
      <c r="F28" s="17"/>
      <c r="G28" s="17"/>
      <c r="H28" s="17"/>
      <c r="I28" s="17"/>
      <c r="J28" s="17"/>
      <c r="K28" s="17"/>
    </row>
    <row r="29" spans="1:11" ht="15.95" customHeight="1" x14ac:dyDescent="0.15">
      <c r="A29" s="17"/>
      <c r="B29" s="17"/>
      <c r="C29" s="17"/>
      <c r="D29" s="17"/>
      <c r="E29" s="17"/>
      <c r="F29" s="17"/>
      <c r="G29" s="17"/>
      <c r="H29" s="17"/>
      <c r="I29" s="17"/>
      <c r="J29" s="17"/>
      <c r="K29" s="17"/>
    </row>
    <row r="30" spans="1:11" ht="15.95" customHeight="1" x14ac:dyDescent="0.15">
      <c r="A30" s="17"/>
      <c r="B30" s="17"/>
      <c r="C30" s="17"/>
      <c r="D30" s="17"/>
      <c r="E30" s="17"/>
      <c r="F30" s="17"/>
      <c r="G30" s="17"/>
      <c r="H30" s="17"/>
      <c r="I30" s="17"/>
      <c r="J30" s="17"/>
      <c r="K30" s="17"/>
    </row>
    <row r="31" spans="1:11" ht="15.95" customHeight="1" x14ac:dyDescent="0.15">
      <c r="A31" s="17"/>
      <c r="B31" s="17"/>
      <c r="C31" s="17"/>
      <c r="D31" s="17"/>
      <c r="E31" s="17"/>
      <c r="F31" s="17"/>
      <c r="G31" s="17"/>
      <c r="H31" s="17"/>
      <c r="I31" s="17"/>
      <c r="J31" s="17"/>
      <c r="K31" s="17"/>
    </row>
    <row r="32" spans="1:11" ht="15.95" customHeight="1" x14ac:dyDescent="0.15">
      <c r="A32" s="17"/>
      <c r="B32" s="17"/>
      <c r="C32" s="17"/>
      <c r="D32" s="17"/>
      <c r="E32" s="17"/>
      <c r="F32" s="17"/>
      <c r="G32" s="17"/>
      <c r="H32" s="17"/>
      <c r="I32" s="17"/>
      <c r="J32" s="17"/>
      <c r="K32" s="17"/>
    </row>
  </sheetData>
  <sheetProtection algorithmName="SHA-512" hashValue="851fvAf2jaVnszOpuFCEBPWDBICbcybpVUR/pBwMsHi0uipQ3B61Q88QZ9LgFMAkSyZZmc4sDmsF0PPX73Hnrg==" saltValue="wOCysVdBMBiIyq3Ah54UMQ==" spinCount="100000" sheet="1" objects="1" scenarios="1"/>
  <mergeCells count="1">
    <mergeCell ref="B6:J8"/>
  </mergeCells>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F62B-303C-4A20-ADC1-F515D917AE43}">
  <dimension ref="A1:U71"/>
  <sheetViews>
    <sheetView zoomScale="90" zoomScaleNormal="90" workbookViewId="0">
      <selection activeCell="C10" sqref="C10"/>
    </sheetView>
  </sheetViews>
  <sheetFormatPr defaultRowHeight="14.25" x14ac:dyDescent="0.15"/>
  <cols>
    <col min="1" max="1" width="15.625" style="5" customWidth="1"/>
    <col min="2" max="19" width="7.625" style="44" customWidth="1"/>
    <col min="20" max="20" width="3.625" style="44" customWidth="1"/>
    <col min="21" max="21" width="2.625" style="35" customWidth="1"/>
    <col min="22" max="16384" width="9" style="44"/>
  </cols>
  <sheetData>
    <row r="1" spans="1:21" ht="15" customHeight="1" x14ac:dyDescent="0.15">
      <c r="T1" s="108" t="s">
        <v>436</v>
      </c>
      <c r="U1" s="34"/>
    </row>
    <row r="2" spans="1:21" ht="15" customHeight="1" x14ac:dyDescent="0.15">
      <c r="T2" s="77" t="s">
        <v>205</v>
      </c>
      <c r="U2" s="34"/>
    </row>
    <row r="3" spans="1:21" ht="15" customHeight="1" x14ac:dyDescent="0.15">
      <c r="T3" s="78"/>
      <c r="U3" s="34"/>
    </row>
    <row r="4" spans="1:21" ht="5.0999999999999996" customHeight="1" x14ac:dyDescent="0.15">
      <c r="U4" s="34"/>
    </row>
    <row r="5" spans="1:21" ht="15" customHeight="1" x14ac:dyDescent="0.15">
      <c r="A5" s="44"/>
      <c r="B5" s="6"/>
      <c r="C5" s="6"/>
      <c r="D5" s="94"/>
      <c r="E5" s="94"/>
      <c r="F5" s="94"/>
      <c r="G5" s="94"/>
      <c r="H5" s="94"/>
      <c r="I5" s="94"/>
      <c r="J5" s="94"/>
      <c r="K5" s="94"/>
      <c r="L5" s="94"/>
      <c r="M5" s="94"/>
      <c r="N5" s="94"/>
      <c r="O5" s="94"/>
      <c r="P5" s="94"/>
      <c r="Q5" s="94"/>
      <c r="R5" s="94"/>
      <c r="S5" s="94"/>
      <c r="U5" s="24" t="s">
        <v>74</v>
      </c>
    </row>
    <row r="6" spans="1:21" ht="15" customHeight="1" x14ac:dyDescent="0.15">
      <c r="A6" s="79" t="s">
        <v>208</v>
      </c>
      <c r="B6" s="6"/>
      <c r="C6" s="6"/>
      <c r="D6" s="94"/>
      <c r="E6" s="94"/>
      <c r="F6" s="94"/>
      <c r="G6" s="94"/>
      <c r="H6" s="94"/>
      <c r="I6" s="94"/>
      <c r="J6" s="94"/>
      <c r="K6" s="94"/>
      <c r="L6" s="94"/>
      <c r="M6" s="94"/>
      <c r="N6" s="94"/>
      <c r="O6" s="94"/>
      <c r="P6" s="94"/>
      <c r="Q6" s="94"/>
      <c r="R6" s="94"/>
      <c r="S6" s="94"/>
      <c r="U6" s="24" t="s">
        <v>118</v>
      </c>
    </row>
    <row r="7" spans="1:21" ht="15" customHeight="1" x14ac:dyDescent="0.15">
      <c r="A7" s="44"/>
      <c r="B7" s="6"/>
      <c r="C7" s="6"/>
      <c r="D7" s="94"/>
      <c r="E7" s="94"/>
      <c r="F7" s="94"/>
      <c r="G7" s="94"/>
      <c r="H7" s="94"/>
      <c r="I7" s="94"/>
      <c r="J7" s="94"/>
      <c r="K7" s="94"/>
      <c r="L7" s="94"/>
      <c r="M7" s="94"/>
      <c r="N7" s="94"/>
      <c r="O7" s="94"/>
      <c r="P7" s="94"/>
      <c r="Q7" s="94"/>
      <c r="R7" s="94"/>
      <c r="S7" s="94"/>
      <c r="U7" s="24" t="s">
        <v>75</v>
      </c>
    </row>
    <row r="8" spans="1:21" ht="15.95" customHeight="1" x14ac:dyDescent="0.15">
      <c r="A8" s="9"/>
      <c r="B8" s="20" t="s">
        <v>216</v>
      </c>
      <c r="C8" s="25"/>
      <c r="D8" s="20" t="s">
        <v>217</v>
      </c>
      <c r="E8" s="25"/>
      <c r="F8" s="20" t="s">
        <v>218</v>
      </c>
      <c r="G8" s="25"/>
      <c r="H8" s="20" t="s">
        <v>219</v>
      </c>
      <c r="I8" s="25"/>
      <c r="J8" s="20"/>
      <c r="K8" s="25"/>
      <c r="L8" s="20"/>
      <c r="M8" s="25"/>
      <c r="N8" s="20" t="s">
        <v>220</v>
      </c>
      <c r="O8" s="25"/>
      <c r="P8" s="163" t="s">
        <v>269</v>
      </c>
      <c r="Q8" s="164"/>
      <c r="R8" s="20" t="s">
        <v>221</v>
      </c>
      <c r="S8" s="25"/>
      <c r="T8" s="8"/>
    </row>
    <row r="9" spans="1:21" ht="15.95" customHeight="1" x14ac:dyDescent="0.15">
      <c r="A9" s="21" t="s">
        <v>73</v>
      </c>
      <c r="B9" s="26" t="s">
        <v>76</v>
      </c>
      <c r="C9" s="27" t="s">
        <v>227</v>
      </c>
      <c r="D9" s="26" t="s">
        <v>71</v>
      </c>
      <c r="E9" s="27" t="s">
        <v>228</v>
      </c>
      <c r="F9" s="26" t="s">
        <v>71</v>
      </c>
      <c r="G9" s="27" t="s">
        <v>228</v>
      </c>
      <c r="H9" s="26" t="s">
        <v>71</v>
      </c>
      <c r="I9" s="27" t="s">
        <v>228</v>
      </c>
      <c r="J9" s="26"/>
      <c r="K9" s="27"/>
      <c r="L9" s="26"/>
      <c r="M9" s="27"/>
      <c r="N9" s="26" t="s">
        <v>71</v>
      </c>
      <c r="O9" s="27" t="s">
        <v>228</v>
      </c>
      <c r="P9" s="165" t="s">
        <v>270</v>
      </c>
      <c r="Q9" s="166" t="s">
        <v>271</v>
      </c>
      <c r="R9" s="26" t="s">
        <v>71</v>
      </c>
      <c r="S9" s="27" t="s">
        <v>228</v>
      </c>
      <c r="T9" s="22" t="s">
        <v>10</v>
      </c>
    </row>
    <row r="10" spans="1:21" s="2" customFormat="1" ht="24.95" customHeight="1" x14ac:dyDescent="0.15">
      <c r="A10" s="80" t="s">
        <v>209</v>
      </c>
      <c r="B10" s="83">
        <f>徳島!C46</f>
        <v>57900</v>
      </c>
      <c r="C10" s="82">
        <f>徳島!D46</f>
        <v>0</v>
      </c>
      <c r="D10" s="83">
        <f>徳島!G46</f>
        <v>3040</v>
      </c>
      <c r="E10" s="84">
        <f>徳島!H46</f>
        <v>0</v>
      </c>
      <c r="F10" s="83">
        <f>徳島!K46</f>
        <v>6660</v>
      </c>
      <c r="G10" s="84">
        <f>徳島!L46</f>
        <v>0</v>
      </c>
      <c r="H10" s="83">
        <f>徳島!O46</f>
        <v>1690</v>
      </c>
      <c r="I10" s="84">
        <f>徳島!P46</f>
        <v>0</v>
      </c>
      <c r="J10" s="83"/>
      <c r="K10" s="84"/>
      <c r="L10" s="81"/>
      <c r="M10" s="82"/>
      <c r="N10" s="83">
        <f>徳島!AA46</f>
        <v>6110</v>
      </c>
      <c r="O10" s="84">
        <f>徳島!AB46</f>
        <v>0</v>
      </c>
      <c r="P10" s="86">
        <f>COUNTA(徳島!G7:G45,徳島!K7:K45,徳島!O7:O45,徳島!AA7:AA45)</f>
        <v>25</v>
      </c>
      <c r="Q10" s="87">
        <f>COUNTA(徳島!H7:H45,徳島!L7:L45,徳島!P7:P45,徳島!AB7:AB45)</f>
        <v>0</v>
      </c>
      <c r="R10" s="83">
        <f t="shared" ref="R10:R23" si="0">B10+D10+F10+H10+J10+L10+N10</f>
        <v>75400</v>
      </c>
      <c r="S10" s="84">
        <f t="shared" ref="S10:S23" si="1">C10+E10+G10+I10+K10+M10+O10</f>
        <v>0</v>
      </c>
      <c r="T10" s="93">
        <v>1</v>
      </c>
      <c r="U10" s="35"/>
    </row>
    <row r="11" spans="1:21" s="2" customFormat="1" ht="24.95" customHeight="1" x14ac:dyDescent="0.15">
      <c r="A11" s="85" t="s">
        <v>215</v>
      </c>
      <c r="B11" s="86">
        <f>名西・小松島･勝浦・那賀・阿南!C18</f>
        <v>10810</v>
      </c>
      <c r="C11" s="87">
        <f>名西・小松島･勝浦・那賀・阿南!D18</f>
        <v>0</v>
      </c>
      <c r="D11" s="86">
        <f>名西・小松島･勝浦・那賀・阿南!G18</f>
        <v>120</v>
      </c>
      <c r="E11" s="97">
        <f>名西・小松島･勝浦・那賀・阿南!H18</f>
        <v>0</v>
      </c>
      <c r="F11" s="86"/>
      <c r="G11" s="97"/>
      <c r="H11" s="86"/>
      <c r="I11" s="97"/>
      <c r="J11" s="86"/>
      <c r="K11" s="97"/>
      <c r="L11" s="86"/>
      <c r="M11" s="87"/>
      <c r="N11" s="86"/>
      <c r="O11" s="97"/>
      <c r="P11" s="86">
        <f>COUNTA(名西・小松島･勝浦・那賀・阿南!G12:G17,名西・小松島･勝浦・那賀・阿南!K12:K17,名西・小松島･勝浦・那賀・阿南!O12:O17,名西・小松島･勝浦・那賀・阿南!AA12:AA17)</f>
        <v>1</v>
      </c>
      <c r="Q11" s="87">
        <f>COUNTA(名西・小松島･勝浦・那賀・阿南!H12:H17,名西・小松島･勝浦・那賀・阿南!L12:L17,名西・小松島･勝浦・那賀・阿南!P12:P17,名西・小松島･勝浦・那賀・阿南!AB12:AB17)</f>
        <v>0</v>
      </c>
      <c r="R11" s="86">
        <f t="shared" si="0"/>
        <v>10930</v>
      </c>
      <c r="S11" s="97">
        <f t="shared" si="1"/>
        <v>0</v>
      </c>
      <c r="T11" s="88">
        <v>2</v>
      </c>
      <c r="U11" s="35"/>
    </row>
    <row r="12" spans="1:21" s="2" customFormat="1" ht="24.95" customHeight="1" x14ac:dyDescent="0.15">
      <c r="A12" s="85" t="s">
        <v>267</v>
      </c>
      <c r="B12" s="86">
        <f>名西・小松島･勝浦・那賀・阿南!C40</f>
        <v>16080</v>
      </c>
      <c r="C12" s="87">
        <f>名西・小松島･勝浦・那賀・阿南!D40</f>
        <v>0</v>
      </c>
      <c r="D12" s="86">
        <f>名西・小松島･勝浦・那賀・阿南!G40</f>
        <v>700</v>
      </c>
      <c r="E12" s="97">
        <f>名西・小松島･勝浦・那賀・阿南!H40</f>
        <v>0</v>
      </c>
      <c r="F12" s="86"/>
      <c r="G12" s="97"/>
      <c r="H12" s="86"/>
      <c r="I12" s="97"/>
      <c r="J12" s="86"/>
      <c r="K12" s="97"/>
      <c r="L12" s="86"/>
      <c r="M12" s="87"/>
      <c r="N12" s="86"/>
      <c r="O12" s="97"/>
      <c r="P12" s="86">
        <f>COUNTA(名西・小松島･勝浦・那賀・阿南!G27:G39,名西・小松島･勝浦・那賀・阿南!K27:K39,名西・小松島･勝浦・那賀・阿南!O27:O39,名西・小松島･勝浦・那賀・阿南!AA27:AA39)</f>
        <v>2</v>
      </c>
      <c r="Q12" s="87">
        <f>COUNTA(名西・小松島･勝浦・那賀・阿南!H27:H39,名西・小松島･勝浦・那賀・阿南!L27:L39,名西・小松島･勝浦・那賀・阿南!P27:P39,名西・小松島･勝浦・那賀・阿南!AB27:AB39)</f>
        <v>0</v>
      </c>
      <c r="R12" s="86">
        <f t="shared" si="0"/>
        <v>16780</v>
      </c>
      <c r="S12" s="97">
        <f t="shared" si="1"/>
        <v>0</v>
      </c>
      <c r="T12" s="88">
        <v>2</v>
      </c>
      <c r="U12" s="35"/>
    </row>
    <row r="13" spans="1:21" s="2" customFormat="1" ht="24.95" customHeight="1" x14ac:dyDescent="0.15">
      <c r="A13" s="85" t="s">
        <v>66</v>
      </c>
      <c r="B13" s="86">
        <f>海部・鳴門・板野!C23</f>
        <v>13790</v>
      </c>
      <c r="C13" s="87">
        <f>海部・鳴門・板野!D23</f>
        <v>0</v>
      </c>
      <c r="D13" s="86">
        <f>海部・鳴門・板野!G23</f>
        <v>470</v>
      </c>
      <c r="E13" s="97">
        <f>海部・鳴門・板野!H23</f>
        <v>0</v>
      </c>
      <c r="F13" s="86"/>
      <c r="G13" s="97"/>
      <c r="H13" s="86"/>
      <c r="I13" s="97"/>
      <c r="J13" s="86"/>
      <c r="K13" s="97"/>
      <c r="L13" s="86"/>
      <c r="M13" s="87"/>
      <c r="N13" s="86"/>
      <c r="O13" s="97"/>
      <c r="P13" s="86">
        <f>COUNTA(海部・鳴門・板野!G15:G22,海部・鳴門・板野!K15:K22,海部・鳴門・板野!O15:O22,海部・鳴門・板野!S15:S22,海部・鳴門・板野!AA15:AA22)</f>
        <v>2</v>
      </c>
      <c r="Q13" s="87">
        <f>COUNTA(海部・鳴門・板野!H15:H22,海部・鳴門・板野!L15:L22,海部・鳴門・板野!P15:P22,海部・鳴門・板野!T15:T22,海部・鳴門・板野!AB15:AB22)</f>
        <v>0</v>
      </c>
      <c r="R13" s="86">
        <f t="shared" si="0"/>
        <v>14260</v>
      </c>
      <c r="S13" s="97">
        <f t="shared" si="1"/>
        <v>0</v>
      </c>
      <c r="T13" s="88">
        <v>3</v>
      </c>
      <c r="U13" s="35"/>
    </row>
    <row r="14" spans="1:21" s="2" customFormat="1" ht="24.95" customHeight="1" x14ac:dyDescent="0.15">
      <c r="A14" s="85" t="s">
        <v>282</v>
      </c>
      <c r="B14" s="86">
        <f>吉野川･阿波･美馬･三好!C16</f>
        <v>8950</v>
      </c>
      <c r="C14" s="87">
        <f>吉野川･阿波･美馬･三好!D16</f>
        <v>0</v>
      </c>
      <c r="D14" s="86">
        <f>吉野川･阿波･美馬･三好!G16</f>
        <v>250</v>
      </c>
      <c r="E14" s="97">
        <f>吉野川･阿波･美馬･三好!H16</f>
        <v>0</v>
      </c>
      <c r="F14" s="86">
        <f>吉野川･阿波･美馬･三好!K16</f>
        <v>1090</v>
      </c>
      <c r="G14" s="97">
        <f>吉野川･阿波･美馬･三好!L16</f>
        <v>0</v>
      </c>
      <c r="H14" s="86"/>
      <c r="I14" s="97"/>
      <c r="J14" s="86"/>
      <c r="K14" s="97"/>
      <c r="L14" s="86"/>
      <c r="M14" s="87"/>
      <c r="N14" s="86">
        <f>吉野川･阿波･美馬･三好!AA16</f>
        <v>500</v>
      </c>
      <c r="O14" s="97">
        <f>吉野川･阿波･美馬･三好!AB16</f>
        <v>0</v>
      </c>
      <c r="P14" s="86">
        <f>COUNTA(吉野川･阿波･美馬･三好!G7:G15,吉野川･阿波･美馬･三好!K7:K15,吉野川･阿波･美馬･三好!O7:O15,吉野川･阿波･美馬･三好!AA7:AA15)</f>
        <v>4</v>
      </c>
      <c r="Q14" s="87">
        <f>COUNTA(吉野川･阿波･美馬･三好!H7:H15,吉野川･阿波･美馬･三好!L7:L15,吉野川･阿波･美馬･三好!P7:P15,吉野川･阿波･美馬･三好!AB7:AB15)</f>
        <v>0</v>
      </c>
      <c r="R14" s="86">
        <f t="shared" ref="R14:S16" si="2">B14+D14+F14+H14+J14+L14+N14</f>
        <v>10790</v>
      </c>
      <c r="S14" s="97">
        <f t="shared" si="2"/>
        <v>0</v>
      </c>
      <c r="T14" s="88">
        <v>4</v>
      </c>
      <c r="U14" s="35"/>
    </row>
    <row r="15" spans="1:21" s="2" customFormat="1" ht="24.95" customHeight="1" x14ac:dyDescent="0.15">
      <c r="A15" s="85" t="s">
        <v>293</v>
      </c>
      <c r="B15" s="86">
        <f>吉野川･阿波･美馬･三好!C32</f>
        <v>4380</v>
      </c>
      <c r="C15" s="87">
        <f>吉野川･阿波･美馬･三好!D32</f>
        <v>0</v>
      </c>
      <c r="D15" s="86">
        <f>吉野川･阿波･美馬･三好!G32</f>
        <v>230</v>
      </c>
      <c r="E15" s="97">
        <f>吉野川･阿波･美馬･三好!H32</f>
        <v>0</v>
      </c>
      <c r="F15" s="86"/>
      <c r="G15" s="97"/>
      <c r="H15" s="86"/>
      <c r="I15" s="97"/>
      <c r="J15" s="86"/>
      <c r="K15" s="97"/>
      <c r="L15" s="86"/>
      <c r="M15" s="87"/>
      <c r="N15" s="86"/>
      <c r="O15" s="97"/>
      <c r="P15" s="86">
        <f>COUNTA(吉野川･阿波･美馬･三好!G26:G31,吉野川･阿波･美馬･三好!K26:K31,吉野川･阿波･美馬･三好!O26:O31,吉野川･阿波･美馬･三好!AA26:AA31)</f>
        <v>1</v>
      </c>
      <c r="Q15" s="87">
        <f>COUNTA(吉野川･阿波･美馬･三好!H26:H31,吉野川･阿波･美馬･三好!L26:L31,吉野川･阿波･美馬･三好!P26:P31,吉野川･阿波･美馬･三好!AB26:AB31)</f>
        <v>0</v>
      </c>
      <c r="R15" s="86">
        <f t="shared" si="2"/>
        <v>4610</v>
      </c>
      <c r="S15" s="97">
        <f t="shared" si="2"/>
        <v>0</v>
      </c>
      <c r="T15" s="88">
        <v>4</v>
      </c>
      <c r="U15" s="35"/>
    </row>
    <row r="16" spans="1:21" s="2" customFormat="1" ht="24.95" customHeight="1" x14ac:dyDescent="0.15">
      <c r="A16" s="85" t="s">
        <v>300</v>
      </c>
      <c r="B16" s="86">
        <f>吉野川･阿波･美馬･三好!C24</f>
        <v>8050</v>
      </c>
      <c r="C16" s="87">
        <f>吉野川･阿波･美馬･三好!D24</f>
        <v>0</v>
      </c>
      <c r="D16" s="86">
        <f>吉野川･阿波･美馬･三好!G24</f>
        <v>410</v>
      </c>
      <c r="E16" s="97">
        <f>吉野川･阿波･美馬･三好!H24</f>
        <v>0</v>
      </c>
      <c r="F16" s="86"/>
      <c r="G16" s="97"/>
      <c r="H16" s="86"/>
      <c r="I16" s="97"/>
      <c r="J16" s="86"/>
      <c r="K16" s="97"/>
      <c r="L16" s="86"/>
      <c r="M16" s="87"/>
      <c r="N16" s="86"/>
      <c r="O16" s="97"/>
      <c r="P16" s="86">
        <f>COUNTA(吉野川･阿波･美馬･三好!G18:G23,吉野川･阿波･美馬･三好!K18:K23,吉野川･阿波･美馬･三好!O18:O23,吉野川･阿波･美馬･三好!AA18:AA23)</f>
        <v>2</v>
      </c>
      <c r="Q16" s="87">
        <f>COUNTA(吉野川･阿波･美馬･三好!H18:H23,吉野川･阿波･美馬･三好!L18:L23,吉野川･阿波･美馬･三好!P18:P23,吉野川･阿波･美馬･三好!AB18:AB23)</f>
        <v>0</v>
      </c>
      <c r="R16" s="86">
        <f t="shared" si="2"/>
        <v>8460</v>
      </c>
      <c r="S16" s="97">
        <f t="shared" si="2"/>
        <v>0</v>
      </c>
      <c r="T16" s="88">
        <v>4</v>
      </c>
      <c r="U16" s="35"/>
    </row>
    <row r="17" spans="1:21" s="2" customFormat="1" ht="24.95" customHeight="1" x14ac:dyDescent="0.15">
      <c r="A17" s="144" t="s">
        <v>315</v>
      </c>
      <c r="B17" s="99">
        <f>吉野川･阿波･美馬･三好!C45</f>
        <v>7630</v>
      </c>
      <c r="C17" s="98">
        <f>吉野川･阿波･美馬･三好!D45</f>
        <v>0</v>
      </c>
      <c r="D17" s="99">
        <f>吉野川･阿波･美馬･三好!G45</f>
        <v>80</v>
      </c>
      <c r="E17" s="98">
        <f>吉野川･阿波･美馬･三好!H45</f>
        <v>0</v>
      </c>
      <c r="F17" s="99">
        <f>吉野川･阿波･美馬･三好!K45</f>
        <v>320</v>
      </c>
      <c r="G17" s="98">
        <f>吉野川･阿波･美馬･三好!L45</f>
        <v>0</v>
      </c>
      <c r="H17" s="99">
        <f>吉野川･阿波･美馬･三好!O45</f>
        <v>400</v>
      </c>
      <c r="I17" s="98">
        <f>吉野川･阿波･美馬･三好!P45</f>
        <v>0</v>
      </c>
      <c r="J17" s="99"/>
      <c r="K17" s="98"/>
      <c r="L17" s="99"/>
      <c r="M17" s="145"/>
      <c r="N17" s="99">
        <f>吉野川･阿波･美馬･三好!AA45</f>
        <v>250</v>
      </c>
      <c r="O17" s="98">
        <f>吉野川･阿波･美馬･三好!AB45</f>
        <v>0</v>
      </c>
      <c r="P17" s="99">
        <f>COUNTA(吉野川･阿波･美馬･三好!G38:G44,吉野川･阿波･美馬･三好!K38:K44,吉野川･阿波･美馬･三好!O38:O44,吉野川･阿波･美馬･三好!AA38:AA44)</f>
        <v>4</v>
      </c>
      <c r="Q17" s="145">
        <f>COUNTA(吉野川･阿波･美馬･三好!H38:H44,吉野川･阿波･美馬･三好!L38:L44,吉野川･阿波･美馬･三好!P38:P44,吉野川･阿波･美馬･三好!AB38:AB44)</f>
        <v>0</v>
      </c>
      <c r="R17" s="99">
        <f>B17+D17+F17+H17+J17+L17+N17</f>
        <v>8680</v>
      </c>
      <c r="S17" s="98">
        <f>C17+E17+G17+I17+K17+M17+O17</f>
        <v>0</v>
      </c>
      <c r="T17" s="146">
        <v>4</v>
      </c>
      <c r="U17" s="35"/>
    </row>
    <row r="18" spans="1:21" s="2" customFormat="1" ht="24.95" customHeight="1" x14ac:dyDescent="0.15">
      <c r="A18" s="147" t="s">
        <v>206</v>
      </c>
      <c r="B18" s="83">
        <f>名西・小松島･勝浦・那賀・阿南!C10</f>
        <v>6180</v>
      </c>
      <c r="C18" s="148">
        <f>名西・小松島･勝浦・那賀・阿南!D10</f>
        <v>0</v>
      </c>
      <c r="D18" s="83">
        <f>名西・小松島･勝浦・那賀・阿南!G10</f>
        <v>100</v>
      </c>
      <c r="E18" s="84">
        <f>名西・小松島･勝浦・那賀・阿南!H10</f>
        <v>0</v>
      </c>
      <c r="F18" s="83"/>
      <c r="G18" s="84"/>
      <c r="H18" s="83"/>
      <c r="I18" s="84"/>
      <c r="J18" s="83"/>
      <c r="K18" s="84"/>
      <c r="L18" s="83"/>
      <c r="M18" s="148"/>
      <c r="N18" s="83"/>
      <c r="O18" s="84"/>
      <c r="P18" s="83">
        <f>COUNTA(名西・小松島･勝浦・那賀・阿南!G7:G9,名西・小松島･勝浦・那賀・阿南!K7:K9,名西・小松島･勝浦・那賀・阿南!O7:O9,名西・小松島･勝浦・那賀・阿南!AA7:AA9)</f>
        <v>1</v>
      </c>
      <c r="Q18" s="148">
        <f>COUNTA(名西・小松島･勝浦・那賀・阿南!H7:H9,名西・小松島･勝浦・那賀・阿南!L7:L9,名西・小松島･勝浦・那賀・阿南!P7:P9,名西・小松島･勝浦・那賀・阿南!AB7:AB9)</f>
        <v>0</v>
      </c>
      <c r="R18" s="83">
        <f t="shared" si="0"/>
        <v>6280</v>
      </c>
      <c r="S18" s="84">
        <f t="shared" si="1"/>
        <v>0</v>
      </c>
      <c r="T18" s="149">
        <v>2</v>
      </c>
      <c r="U18" s="35"/>
    </row>
    <row r="19" spans="1:21" s="2" customFormat="1" ht="24.95" customHeight="1" x14ac:dyDescent="0.15">
      <c r="A19" s="85" t="s">
        <v>146</v>
      </c>
      <c r="B19" s="86">
        <f>名西・小松島･勝浦・那賀・阿南!C21</f>
        <v>1620</v>
      </c>
      <c r="C19" s="87">
        <f>名西・小松島･勝浦・那賀・阿南!D21</f>
        <v>0</v>
      </c>
      <c r="D19" s="86"/>
      <c r="E19" s="97"/>
      <c r="F19" s="86"/>
      <c r="G19" s="97"/>
      <c r="H19" s="86"/>
      <c r="I19" s="97"/>
      <c r="J19" s="86"/>
      <c r="K19" s="97"/>
      <c r="L19" s="86"/>
      <c r="M19" s="87"/>
      <c r="N19" s="86"/>
      <c r="O19" s="97"/>
      <c r="P19" s="81"/>
      <c r="Q19" s="82"/>
      <c r="R19" s="86">
        <f t="shared" si="0"/>
        <v>1620</v>
      </c>
      <c r="S19" s="97">
        <f t="shared" si="1"/>
        <v>0</v>
      </c>
      <c r="T19" s="88">
        <v>2</v>
      </c>
      <c r="U19" s="35"/>
    </row>
    <row r="20" spans="1:21" s="2" customFormat="1" ht="24.95" customHeight="1" x14ac:dyDescent="0.15">
      <c r="A20" s="85" t="s">
        <v>65</v>
      </c>
      <c r="B20" s="86">
        <f>名西・小松島･勝浦・那賀・阿南!C25</f>
        <v>1350</v>
      </c>
      <c r="C20" s="87">
        <f>名西・小松島･勝浦・那賀・阿南!D25</f>
        <v>0</v>
      </c>
      <c r="D20" s="86"/>
      <c r="E20" s="97"/>
      <c r="F20" s="86"/>
      <c r="G20" s="97"/>
      <c r="H20" s="86"/>
      <c r="I20" s="97"/>
      <c r="J20" s="86"/>
      <c r="K20" s="97"/>
      <c r="L20" s="86"/>
      <c r="M20" s="87"/>
      <c r="N20" s="86"/>
      <c r="O20" s="97"/>
      <c r="P20" s="86"/>
      <c r="Q20" s="87"/>
      <c r="R20" s="86">
        <f t="shared" si="0"/>
        <v>1350</v>
      </c>
      <c r="S20" s="97">
        <f t="shared" si="1"/>
        <v>0</v>
      </c>
      <c r="T20" s="88">
        <v>2</v>
      </c>
      <c r="U20" s="35"/>
    </row>
    <row r="21" spans="1:21" s="2" customFormat="1" ht="24.95" customHeight="1" x14ac:dyDescent="0.15">
      <c r="A21" s="85" t="s">
        <v>207</v>
      </c>
      <c r="B21" s="86">
        <f>海部・鳴門・板野!C13</f>
        <v>5020</v>
      </c>
      <c r="C21" s="87">
        <f>海部・鳴門・板野!D13</f>
        <v>0</v>
      </c>
      <c r="D21" s="86">
        <f>海部・鳴門・板野!G13</f>
        <v>340</v>
      </c>
      <c r="E21" s="97">
        <f>海部・鳴門・板野!H13</f>
        <v>0</v>
      </c>
      <c r="F21" s="86"/>
      <c r="G21" s="97"/>
      <c r="H21" s="86"/>
      <c r="I21" s="97"/>
      <c r="J21" s="86"/>
      <c r="K21" s="97"/>
      <c r="L21" s="86"/>
      <c r="M21" s="87"/>
      <c r="N21" s="86"/>
      <c r="O21" s="97"/>
      <c r="P21" s="86">
        <f>COUNTA(海部・鳴門・板野!G7:G12,海部・鳴門・板野!K7:K12,海部・鳴門・板野!O7:O12,海部・鳴門・板野!AA7:AA12)</f>
        <v>2</v>
      </c>
      <c r="Q21" s="87">
        <f>COUNTA(海部・鳴門・板野!H7:H12,海部・鳴門・板野!L7:L12,海部・鳴門・板野!P7:P12,海部・鳴門・板野!AB7:AB12)</f>
        <v>0</v>
      </c>
      <c r="R21" s="86">
        <f t="shared" si="0"/>
        <v>5360</v>
      </c>
      <c r="S21" s="97">
        <f t="shared" si="1"/>
        <v>0</v>
      </c>
      <c r="T21" s="88">
        <v>3</v>
      </c>
      <c r="U21" s="35"/>
    </row>
    <row r="22" spans="1:21" s="2" customFormat="1" ht="24.95" customHeight="1" x14ac:dyDescent="0.15">
      <c r="A22" s="85" t="s">
        <v>317</v>
      </c>
      <c r="B22" s="86">
        <f>海部・鳴門・板野!C38</f>
        <v>22920</v>
      </c>
      <c r="C22" s="87">
        <f>海部・鳴門・板野!D38</f>
        <v>0</v>
      </c>
      <c r="D22" s="86">
        <f>海部・鳴門・板野!G38</f>
        <v>1010</v>
      </c>
      <c r="E22" s="97">
        <f>海部・鳴門・板野!H38</f>
        <v>0</v>
      </c>
      <c r="F22" s="86"/>
      <c r="G22" s="97"/>
      <c r="H22" s="86"/>
      <c r="I22" s="97"/>
      <c r="J22" s="86"/>
      <c r="K22" s="97"/>
      <c r="L22" s="86"/>
      <c r="M22" s="87"/>
      <c r="N22" s="86"/>
      <c r="O22" s="97"/>
      <c r="P22" s="86">
        <f>COUNTA(海部・鳴門・板野!G25:G37,海部・鳴門・板野!K25:K37,海部・鳴門・板野!O25:O37,海部・鳴門・板野!S25:S37,海部・鳴門・板野!AA25:AA37)</f>
        <v>5</v>
      </c>
      <c r="Q22" s="87">
        <f>COUNTA(海部・鳴門・板野!H25:H37,海部・鳴門・板野!L25:L37,海部・鳴門・板野!P25:P37,海部・鳴門・板野!T25:T37,海部・鳴門・板野!AB25:AB37)</f>
        <v>0</v>
      </c>
      <c r="R22" s="86">
        <f t="shared" si="0"/>
        <v>23930</v>
      </c>
      <c r="S22" s="97">
        <f t="shared" si="1"/>
        <v>0</v>
      </c>
      <c r="T22" s="88">
        <v>3</v>
      </c>
      <c r="U22" s="35"/>
    </row>
    <row r="23" spans="1:21" s="2" customFormat="1" ht="24.95" customHeight="1" x14ac:dyDescent="0.15">
      <c r="A23" s="85" t="s">
        <v>318</v>
      </c>
      <c r="B23" s="86">
        <f>吉野川･阿波･美馬･三好!C36</f>
        <v>3180</v>
      </c>
      <c r="C23" s="97">
        <f>吉野川･阿波･美馬･三好!D36</f>
        <v>0</v>
      </c>
      <c r="D23" s="86">
        <f>吉野川･阿波･美馬･三好!G36</f>
        <v>120</v>
      </c>
      <c r="E23" s="97">
        <f>吉野川･阿波･美馬･三好!H36</f>
        <v>0</v>
      </c>
      <c r="F23" s="86"/>
      <c r="G23" s="97"/>
      <c r="H23" s="86"/>
      <c r="I23" s="97"/>
      <c r="J23" s="86"/>
      <c r="K23" s="97"/>
      <c r="L23" s="86"/>
      <c r="M23" s="87"/>
      <c r="N23" s="86"/>
      <c r="O23" s="97"/>
      <c r="P23" s="86">
        <f>COUNTA(吉野川･阿波･美馬･三好!G34:G35,吉野川･阿波･美馬･三好!K34:K35,吉野川･阿波･美馬･三好!O34:O35,吉野川･阿波･美馬･三好!AA34:AA35)</f>
        <v>1</v>
      </c>
      <c r="Q23" s="87">
        <f>COUNTA(吉野川･阿波･美馬･三好!H34:H35,吉野川･阿波･美馬･三好!L34:L35,吉野川･阿波･美馬･三好!P34:P35,吉野川･阿波･美馬･三好!AB34:AB35)</f>
        <v>0</v>
      </c>
      <c r="R23" s="86">
        <f t="shared" si="0"/>
        <v>3300</v>
      </c>
      <c r="S23" s="97">
        <f t="shared" si="1"/>
        <v>0</v>
      </c>
      <c r="T23" s="88">
        <v>4</v>
      </c>
      <c r="U23" s="35"/>
    </row>
    <row r="24" spans="1:21" s="2" customFormat="1" ht="24.95" customHeight="1" x14ac:dyDescent="0.15">
      <c r="A24" s="89" t="s">
        <v>72</v>
      </c>
      <c r="B24" s="90">
        <f t="shared" ref="B24:I24" si="3">SUM(B10:B23)</f>
        <v>167860</v>
      </c>
      <c r="C24" s="91">
        <f t="shared" si="3"/>
        <v>0</v>
      </c>
      <c r="D24" s="90">
        <f>SUM(D10:D23)</f>
        <v>6870</v>
      </c>
      <c r="E24" s="91">
        <f>SUM(E10:E23)</f>
        <v>0</v>
      </c>
      <c r="F24" s="90">
        <f t="shared" si="3"/>
        <v>8070</v>
      </c>
      <c r="G24" s="91">
        <f t="shared" si="3"/>
        <v>0</v>
      </c>
      <c r="H24" s="90">
        <f t="shared" si="3"/>
        <v>2090</v>
      </c>
      <c r="I24" s="91">
        <f t="shared" si="3"/>
        <v>0</v>
      </c>
      <c r="J24" s="90"/>
      <c r="K24" s="91"/>
      <c r="L24" s="90"/>
      <c r="M24" s="91"/>
      <c r="N24" s="90">
        <f t="shared" ref="N24:S24" si="4">SUM(N10:N23)</f>
        <v>6860</v>
      </c>
      <c r="O24" s="91">
        <f t="shared" si="4"/>
        <v>0</v>
      </c>
      <c r="P24" s="90">
        <f>SUM(P10:P23)</f>
        <v>50</v>
      </c>
      <c r="Q24" s="91">
        <f t="shared" si="4"/>
        <v>0</v>
      </c>
      <c r="R24" s="90">
        <f t="shared" si="4"/>
        <v>191750</v>
      </c>
      <c r="S24" s="91">
        <f t="shared" si="4"/>
        <v>0</v>
      </c>
      <c r="T24" s="92"/>
      <c r="U24" s="35"/>
    </row>
    <row r="25" spans="1:21" ht="15" customHeight="1" x14ac:dyDescent="0.15">
      <c r="T25" s="23" t="s">
        <v>402</v>
      </c>
    </row>
    <row r="26" spans="1:21" s="2" customFormat="1" ht="15" customHeight="1" x14ac:dyDescent="0.15">
      <c r="A26" s="23" t="s">
        <v>210</v>
      </c>
      <c r="B26" s="95" t="s">
        <v>211</v>
      </c>
      <c r="C26" s="96" t="s">
        <v>314</v>
      </c>
      <c r="D26" s="4"/>
      <c r="E26" s="3"/>
      <c r="F26" s="3"/>
      <c r="G26" s="3"/>
      <c r="I26" s="4"/>
      <c r="J26" s="3"/>
      <c r="K26" s="3"/>
      <c r="L26" s="3"/>
      <c r="M26" s="3"/>
      <c r="N26" s="3"/>
      <c r="O26" s="3"/>
      <c r="P26" s="3"/>
      <c r="Q26" s="3"/>
      <c r="R26" s="3"/>
      <c r="S26" s="3"/>
      <c r="T26" s="1"/>
      <c r="U26" s="35"/>
    </row>
    <row r="27" spans="1:21" s="2" customFormat="1" ht="15" customHeight="1" x14ac:dyDescent="0.15">
      <c r="A27" s="7"/>
      <c r="B27" s="95" t="s">
        <v>212</v>
      </c>
      <c r="C27" s="96" t="s">
        <v>323</v>
      </c>
      <c r="D27" s="4"/>
      <c r="I27" s="4"/>
      <c r="J27" s="3"/>
      <c r="K27" s="3"/>
      <c r="M27" s="3"/>
      <c r="N27" s="3"/>
      <c r="O27" s="3"/>
      <c r="P27" s="3"/>
      <c r="Q27" s="3"/>
      <c r="R27" s="3"/>
      <c r="S27" s="3"/>
      <c r="T27" s="1"/>
      <c r="U27" s="35"/>
    </row>
    <row r="28" spans="1:21" s="2" customFormat="1" ht="15" customHeight="1" x14ac:dyDescent="0.15">
      <c r="A28" s="7"/>
      <c r="B28" s="95" t="s">
        <v>213</v>
      </c>
      <c r="C28" s="96" t="s">
        <v>316</v>
      </c>
      <c r="L28" s="44"/>
      <c r="M28" s="44"/>
      <c r="N28" s="44"/>
      <c r="O28" s="44"/>
      <c r="T28" s="1"/>
      <c r="U28" s="35"/>
    </row>
    <row r="29" spans="1:21" s="2" customFormat="1" ht="15" customHeight="1" x14ac:dyDescent="0.15">
      <c r="A29" s="5"/>
      <c r="B29" s="95" t="s">
        <v>214</v>
      </c>
      <c r="C29" s="96" t="s">
        <v>319</v>
      </c>
      <c r="L29" s="44"/>
      <c r="M29" s="44"/>
      <c r="N29" s="44"/>
      <c r="O29" s="44"/>
      <c r="P29" s="143"/>
      <c r="Q29" s="143"/>
      <c r="U29" s="35"/>
    </row>
    <row r="30" spans="1:21" s="2" customFormat="1" ht="15" customHeight="1" x14ac:dyDescent="0.15">
      <c r="A30" s="7"/>
      <c r="B30" s="95" t="s">
        <v>294</v>
      </c>
      <c r="C30" s="96" t="s">
        <v>320</v>
      </c>
      <c r="L30" s="44"/>
      <c r="M30" s="44"/>
      <c r="N30" s="44"/>
      <c r="O30" s="44"/>
      <c r="U30" s="35"/>
    </row>
    <row r="31" spans="1:21" s="2" customFormat="1" ht="15" customHeight="1" x14ac:dyDescent="0.15">
      <c r="A31" s="7"/>
      <c r="B31" s="95"/>
      <c r="C31" s="96"/>
      <c r="L31" s="44"/>
      <c r="M31" s="44"/>
      <c r="N31" s="44"/>
      <c r="O31" s="44"/>
      <c r="U31" s="35"/>
    </row>
    <row r="32" spans="1:21" ht="15" customHeight="1" x14ac:dyDescent="0.15"/>
    <row r="33" spans="1:21" ht="15" customHeight="1" x14ac:dyDescent="0.15"/>
    <row r="34" spans="1:21" ht="15" customHeight="1" x14ac:dyDescent="0.15"/>
    <row r="35" spans="1:21" ht="15" customHeight="1" x14ac:dyDescent="0.15"/>
    <row r="36" spans="1:21" ht="15" customHeight="1" x14ac:dyDescent="0.15">
      <c r="A36" s="44"/>
      <c r="B36" s="6"/>
      <c r="C36" s="6"/>
      <c r="U36" s="116" t="s">
        <v>251</v>
      </c>
    </row>
    <row r="37" spans="1:21" ht="15" customHeight="1" x14ac:dyDescent="0.15">
      <c r="A37" s="2" t="s">
        <v>264</v>
      </c>
      <c r="B37" s="6"/>
      <c r="C37" s="6"/>
      <c r="U37" s="117" t="s">
        <v>252</v>
      </c>
    </row>
    <row r="38" spans="1:21" ht="15" customHeight="1" x14ac:dyDescent="0.15">
      <c r="A38" s="44"/>
      <c r="B38" s="6"/>
      <c r="C38" s="6"/>
      <c r="U38" s="118" t="s">
        <v>253</v>
      </c>
    </row>
    <row r="39" spans="1:21" ht="24.95" customHeight="1" x14ac:dyDescent="0.15">
      <c r="A39" s="119"/>
      <c r="B39" s="120"/>
      <c r="C39" s="119"/>
      <c r="D39" s="120"/>
      <c r="J39" s="2"/>
      <c r="K39" s="2"/>
      <c r="L39" s="2" t="s">
        <v>254</v>
      </c>
      <c r="M39" s="2"/>
      <c r="N39" s="2" t="s">
        <v>255</v>
      </c>
      <c r="O39" s="2"/>
      <c r="P39" s="2" t="s">
        <v>256</v>
      </c>
      <c r="Q39" s="2"/>
      <c r="R39" s="2" t="s">
        <v>257</v>
      </c>
      <c r="S39" s="2"/>
      <c r="T39" s="119"/>
      <c r="U39" s="95"/>
    </row>
    <row r="40" spans="1:21" ht="24.95" customHeight="1" x14ac:dyDescent="0.15">
      <c r="A40" s="2"/>
      <c r="B40" s="121"/>
      <c r="C40" s="121"/>
      <c r="D40" s="121"/>
      <c r="J40" s="122" t="s">
        <v>258</v>
      </c>
      <c r="K40" s="123" t="s">
        <v>259</v>
      </c>
      <c r="L40" s="122" t="s">
        <v>260</v>
      </c>
      <c r="M40" s="123" t="s">
        <v>261</v>
      </c>
      <c r="N40" s="122" t="s">
        <v>260</v>
      </c>
      <c r="O40" s="123" t="s">
        <v>261</v>
      </c>
      <c r="P40" s="122" t="s">
        <v>260</v>
      </c>
      <c r="Q40" s="123" t="s">
        <v>261</v>
      </c>
      <c r="R40" s="122" t="s">
        <v>260</v>
      </c>
      <c r="S40" s="123" t="s">
        <v>261</v>
      </c>
      <c r="T40" s="119"/>
      <c r="U40" s="95"/>
    </row>
    <row r="41" spans="1:21" s="2" customFormat="1" ht="24.95" customHeight="1" x14ac:dyDescent="0.15">
      <c r="A41" s="20" t="s">
        <v>262</v>
      </c>
      <c r="B41" s="167"/>
      <c r="C41" s="168"/>
      <c r="D41" s="167"/>
      <c r="E41" s="168"/>
      <c r="F41" s="167"/>
      <c r="G41" s="168"/>
      <c r="H41" s="169"/>
      <c r="I41" s="170" t="s">
        <v>272</v>
      </c>
      <c r="J41" s="171">
        <f>B24</f>
        <v>167860</v>
      </c>
      <c r="K41" s="172">
        <f>C24</f>
        <v>0</v>
      </c>
      <c r="L41" s="173">
        <v>4.4000000000000004</v>
      </c>
      <c r="M41" s="174">
        <f>K41*L41</f>
        <v>0</v>
      </c>
      <c r="N41" s="173">
        <v>7</v>
      </c>
      <c r="O41" s="174">
        <f>K41*N41</f>
        <v>0</v>
      </c>
      <c r="P41" s="173">
        <v>13</v>
      </c>
      <c r="Q41" s="174">
        <f>K41*P41</f>
        <v>0</v>
      </c>
      <c r="R41" s="173">
        <v>24</v>
      </c>
      <c r="S41" s="174">
        <f>K41*R41</f>
        <v>0</v>
      </c>
      <c r="T41" s="126"/>
      <c r="U41" s="95"/>
    </row>
    <row r="42" spans="1:21" s="2" customFormat="1" ht="24.95" customHeight="1" x14ac:dyDescent="0.15">
      <c r="A42" s="175"/>
      <c r="B42" s="176"/>
      <c r="C42" s="177"/>
      <c r="D42" s="176"/>
      <c r="E42" s="177"/>
      <c r="F42" s="176"/>
      <c r="G42" s="177"/>
      <c r="H42" s="178"/>
      <c r="I42" s="179" t="s">
        <v>273</v>
      </c>
      <c r="J42" s="180"/>
      <c r="K42" s="181"/>
      <c r="L42" s="184">
        <v>4.84</v>
      </c>
      <c r="M42" s="183"/>
      <c r="N42" s="182">
        <v>7.7</v>
      </c>
      <c r="O42" s="183"/>
      <c r="P42" s="182">
        <v>14.3</v>
      </c>
      <c r="Q42" s="183"/>
      <c r="R42" s="182">
        <v>26.4</v>
      </c>
      <c r="S42" s="183"/>
      <c r="T42" s="126"/>
      <c r="U42" s="95"/>
    </row>
    <row r="43" spans="1:21" s="2" customFormat="1" ht="24.95" customHeight="1" x14ac:dyDescent="0.15">
      <c r="A43" s="130"/>
      <c r="B43" s="124"/>
      <c r="C43" s="125"/>
      <c r="D43" s="131" t="s">
        <v>274</v>
      </c>
      <c r="E43" s="125"/>
      <c r="F43" s="124"/>
      <c r="G43" s="125"/>
      <c r="H43" s="124"/>
      <c r="I43" s="125"/>
      <c r="J43" s="127">
        <f>SUM(J41:J42)</f>
        <v>167860</v>
      </c>
      <c r="K43" s="128">
        <f>SUM(K41:K42)</f>
        <v>0</v>
      </c>
      <c r="L43" s="132"/>
      <c r="M43" s="68">
        <f>SUM(M41:M42)</f>
        <v>0</v>
      </c>
      <c r="N43" s="132"/>
      <c r="O43" s="68">
        <f>SUM(O41:O42)</f>
        <v>0</v>
      </c>
      <c r="P43" s="132"/>
      <c r="Q43" s="68">
        <f>SUM(Q41:Q42)</f>
        <v>0</v>
      </c>
      <c r="R43" s="132"/>
      <c r="S43" s="68">
        <f>SUM(S41:S42)</f>
        <v>0</v>
      </c>
      <c r="T43" s="129"/>
      <c r="U43" s="95"/>
    </row>
    <row r="44" spans="1:21" s="2" customFormat="1" ht="24.95" customHeight="1" x14ac:dyDescent="0.15">
      <c r="B44" s="133"/>
      <c r="C44" s="129"/>
      <c r="D44" s="133"/>
      <c r="E44" s="129"/>
      <c r="F44" s="133"/>
      <c r="G44" s="129"/>
      <c r="H44" s="133"/>
      <c r="I44" s="129"/>
      <c r="J44" s="133"/>
      <c r="K44" s="129"/>
      <c r="L44" s="133"/>
      <c r="M44" s="129"/>
      <c r="N44" s="133"/>
      <c r="O44" s="129"/>
      <c r="P44" s="133"/>
      <c r="Q44" s="129"/>
      <c r="R44" s="133"/>
      <c r="S44" s="129"/>
      <c r="T44" s="129"/>
      <c r="U44" s="95"/>
    </row>
    <row r="45" spans="1:21" s="2" customFormat="1" ht="24.95" customHeight="1" x14ac:dyDescent="0.15">
      <c r="A45" s="20" t="s">
        <v>263</v>
      </c>
      <c r="B45" s="167"/>
      <c r="C45" s="168"/>
      <c r="D45" s="167"/>
      <c r="E45" s="168"/>
      <c r="F45" s="167"/>
      <c r="G45" s="168"/>
      <c r="H45" s="169"/>
      <c r="I45" s="170" t="s">
        <v>272</v>
      </c>
      <c r="J45" s="171">
        <f>D24+F24+H24+J24+L24+N24</f>
        <v>23890</v>
      </c>
      <c r="K45" s="172">
        <f>E24+G24+I24+K24+M24+O24</f>
        <v>0</v>
      </c>
      <c r="L45" s="173">
        <v>2.5</v>
      </c>
      <c r="M45" s="174">
        <f>K45*L45</f>
        <v>0</v>
      </c>
      <c r="N45" s="173">
        <v>3.5</v>
      </c>
      <c r="O45" s="174">
        <f>K45*N45</f>
        <v>0</v>
      </c>
      <c r="P45" s="173">
        <v>6</v>
      </c>
      <c r="Q45" s="174">
        <f>K45*P45</f>
        <v>0</v>
      </c>
      <c r="R45" s="173">
        <v>12</v>
      </c>
      <c r="S45" s="174">
        <f>K45*R45</f>
        <v>0</v>
      </c>
      <c r="T45" s="129"/>
      <c r="U45" s="95"/>
    </row>
    <row r="46" spans="1:21" s="2" customFormat="1" ht="24.95" customHeight="1" x14ac:dyDescent="0.15">
      <c r="A46" s="175"/>
      <c r="B46" s="176"/>
      <c r="C46" s="177"/>
      <c r="D46" s="176"/>
      <c r="E46" s="177"/>
      <c r="F46" s="176"/>
      <c r="G46" s="177"/>
      <c r="H46" s="178"/>
      <c r="I46" s="179" t="s">
        <v>273</v>
      </c>
      <c r="J46" s="180"/>
      <c r="K46" s="181"/>
      <c r="L46" s="182">
        <v>2.75</v>
      </c>
      <c r="M46" s="183"/>
      <c r="N46" s="182">
        <v>3.85</v>
      </c>
      <c r="O46" s="183"/>
      <c r="P46" s="182">
        <v>6.6</v>
      </c>
      <c r="Q46" s="183"/>
      <c r="R46" s="182">
        <v>13.2</v>
      </c>
      <c r="S46" s="183"/>
      <c r="T46" s="129"/>
      <c r="U46" s="95"/>
    </row>
    <row r="47" spans="1:21" s="2" customFormat="1" ht="24.95" customHeight="1" x14ac:dyDescent="0.15">
      <c r="A47" s="134"/>
      <c r="B47" s="124"/>
      <c r="C47" s="125"/>
      <c r="D47" s="131" t="s">
        <v>275</v>
      </c>
      <c r="E47" s="125"/>
      <c r="F47" s="124"/>
      <c r="G47" s="125"/>
      <c r="H47" s="124"/>
      <c r="I47" s="125"/>
      <c r="J47" s="127">
        <f>SUM(J45:J46)</f>
        <v>23890</v>
      </c>
      <c r="K47" s="128">
        <f>SUM(K45:K46)</f>
        <v>0</v>
      </c>
      <c r="L47" s="132"/>
      <c r="M47" s="68">
        <f>SUM(M45:M46)</f>
        <v>0</v>
      </c>
      <c r="N47" s="132"/>
      <c r="O47" s="68">
        <f>SUM(O45:O46)</f>
        <v>0</v>
      </c>
      <c r="P47" s="132"/>
      <c r="Q47" s="68">
        <f>SUM(Q45:Q46)</f>
        <v>0</v>
      </c>
      <c r="R47" s="132"/>
      <c r="S47" s="68">
        <f>SUM(S45:S46)</f>
        <v>0</v>
      </c>
      <c r="T47" s="129"/>
      <c r="U47" s="95"/>
    </row>
    <row r="48" spans="1:21" s="2" customFormat="1" ht="24.95" customHeight="1" thickBot="1" x14ac:dyDescent="0.2">
      <c r="B48" s="133"/>
      <c r="C48" s="129"/>
      <c r="D48" s="133"/>
      <c r="E48" s="129"/>
      <c r="F48" s="133"/>
      <c r="G48" s="129"/>
      <c r="H48" s="133"/>
      <c r="I48" s="129"/>
      <c r="J48" s="133"/>
      <c r="K48" s="129"/>
      <c r="L48" s="133"/>
      <c r="M48" s="129"/>
      <c r="N48" s="133"/>
      <c r="O48" s="129"/>
      <c r="P48" s="133"/>
      <c r="Q48" s="129"/>
      <c r="R48" s="133"/>
      <c r="S48" s="129"/>
      <c r="T48" s="129"/>
      <c r="U48" s="95"/>
    </row>
    <row r="49" spans="1:21" s="2" customFormat="1" ht="24.95" customHeight="1" thickBot="1" x14ac:dyDescent="0.2">
      <c r="A49" s="135"/>
      <c r="B49" s="136"/>
      <c r="C49" s="137"/>
      <c r="D49" s="138" t="s">
        <v>276</v>
      </c>
      <c r="E49" s="137"/>
      <c r="F49" s="136"/>
      <c r="G49" s="137"/>
      <c r="H49" s="136"/>
      <c r="I49" s="137"/>
      <c r="J49" s="139">
        <f>J43+J47</f>
        <v>191750</v>
      </c>
      <c r="K49" s="140">
        <f>K43+K47</f>
        <v>0</v>
      </c>
      <c r="L49" s="141" t="s">
        <v>254</v>
      </c>
      <c r="M49" s="140">
        <f>M43+M47</f>
        <v>0</v>
      </c>
      <c r="N49" s="141" t="s">
        <v>255</v>
      </c>
      <c r="O49" s="140">
        <f>O43+O47</f>
        <v>0</v>
      </c>
      <c r="P49" s="141" t="s">
        <v>256</v>
      </c>
      <c r="Q49" s="140">
        <f>Q43+Q47</f>
        <v>0</v>
      </c>
      <c r="R49" s="141" t="s">
        <v>257</v>
      </c>
      <c r="S49" s="142">
        <f>S43+S47</f>
        <v>0</v>
      </c>
      <c r="T49" s="129"/>
      <c r="U49" s="95"/>
    </row>
    <row r="50" spans="1:21" ht="24.95" customHeight="1" x14ac:dyDescent="0.15"/>
    <row r="51" spans="1:21" ht="24.95" customHeight="1" x14ac:dyDescent="0.15"/>
    <row r="52" spans="1:21" ht="24.95" customHeight="1" x14ac:dyDescent="0.15">
      <c r="A52" s="120" t="s">
        <v>405</v>
      </c>
    </row>
    <row r="53" spans="1:21" s="2" customFormat="1" ht="24.95" customHeight="1" x14ac:dyDescent="0.15">
      <c r="A53" s="100" t="s">
        <v>278</v>
      </c>
      <c r="B53" s="124"/>
      <c r="C53" s="125"/>
      <c r="D53" s="131"/>
      <c r="E53" s="125"/>
      <c r="F53" s="124"/>
      <c r="G53" s="125"/>
      <c r="H53" s="124"/>
      <c r="I53" s="125"/>
      <c r="J53" s="127">
        <f>P24</f>
        <v>50</v>
      </c>
      <c r="K53" s="128">
        <f>Q24</f>
        <v>0</v>
      </c>
      <c r="L53" s="132"/>
      <c r="M53" s="68">
        <f>$K53*200</f>
        <v>0</v>
      </c>
      <c r="N53" s="132"/>
      <c r="O53" s="68">
        <f>$K53*200</f>
        <v>0</v>
      </c>
      <c r="P53" s="132"/>
      <c r="Q53" s="68">
        <f>$K53*200</f>
        <v>0</v>
      </c>
      <c r="R53" s="132"/>
      <c r="S53" s="161" t="s">
        <v>268</v>
      </c>
      <c r="T53" s="129"/>
      <c r="U53" s="95"/>
    </row>
    <row r="54" spans="1:21" ht="24.95" customHeight="1" thickBot="1" x14ac:dyDescent="0.2"/>
    <row r="55" spans="1:21" s="2" customFormat="1" ht="24.95" customHeight="1" thickBot="1" x14ac:dyDescent="0.2">
      <c r="A55" s="135"/>
      <c r="B55" s="136"/>
      <c r="C55" s="137"/>
      <c r="D55" s="138" t="s">
        <v>277</v>
      </c>
      <c r="E55" s="137"/>
      <c r="F55" s="136"/>
      <c r="G55" s="137"/>
      <c r="H55" s="136"/>
      <c r="I55" s="137"/>
      <c r="J55" s="150" t="s">
        <v>265</v>
      </c>
      <c r="K55" s="151" t="s">
        <v>266</v>
      </c>
      <c r="L55" s="141"/>
      <c r="M55" s="140">
        <f>M49+M53</f>
        <v>0</v>
      </c>
      <c r="N55" s="141"/>
      <c r="O55" s="140">
        <f>O49+O53</f>
        <v>0</v>
      </c>
      <c r="P55" s="141"/>
      <c r="Q55" s="140">
        <f>Q49+Q53</f>
        <v>0</v>
      </c>
      <c r="R55" s="141"/>
      <c r="S55" s="162" t="s">
        <v>265</v>
      </c>
      <c r="T55" s="129"/>
      <c r="U55" s="95"/>
    </row>
    <row r="56" spans="1:21" customFormat="1" ht="24.95" customHeight="1" x14ac:dyDescent="0.15">
      <c r="A56" s="120"/>
      <c r="B56" s="44"/>
      <c r="C56" s="44"/>
      <c r="D56" s="44"/>
      <c r="E56" s="44"/>
      <c r="F56" s="44"/>
      <c r="G56" s="44"/>
      <c r="H56" s="44"/>
      <c r="I56" s="44"/>
      <c r="J56" s="44"/>
      <c r="K56" s="44"/>
      <c r="L56" s="44"/>
      <c r="M56" s="44"/>
      <c r="N56" s="44"/>
      <c r="O56" s="44"/>
      <c r="P56" s="44"/>
      <c r="Q56" s="44"/>
      <c r="R56" s="44"/>
      <c r="S56" s="71" t="s">
        <v>401</v>
      </c>
      <c r="T56" s="44"/>
      <c r="U56" s="95"/>
    </row>
    <row r="57" spans="1:21" ht="15" customHeight="1" x14ac:dyDescent="0.15"/>
    <row r="58" spans="1:21" ht="15" customHeight="1" x14ac:dyDescent="0.15"/>
    <row r="59" spans="1:21" ht="15" customHeight="1" x14ac:dyDescent="0.15"/>
    <row r="60" spans="1:21" ht="15" customHeight="1" x14ac:dyDescent="0.15"/>
    <row r="61" spans="1:21" ht="15" customHeight="1" x14ac:dyDescent="0.15"/>
    <row r="62" spans="1:21" ht="15" customHeight="1" x14ac:dyDescent="0.15"/>
    <row r="63" spans="1:21" ht="15" customHeight="1" x14ac:dyDescent="0.15"/>
    <row r="64" spans="1:21" ht="15" customHeight="1" x14ac:dyDescent="0.15"/>
    <row r="65" spans="1:21" ht="15" customHeight="1" x14ac:dyDescent="0.15"/>
    <row r="66" spans="1:21" ht="15" customHeight="1" x14ac:dyDescent="0.15"/>
    <row r="67" spans="1:21" ht="15" customHeight="1" x14ac:dyDescent="0.15"/>
    <row r="68" spans="1:21" ht="15" customHeight="1" x14ac:dyDescent="0.15"/>
    <row r="69" spans="1:21" ht="13.5" x14ac:dyDescent="0.15">
      <c r="A69" s="44"/>
      <c r="E69" s="153"/>
      <c r="F69" s="152"/>
      <c r="G69" s="152"/>
      <c r="H69"/>
      <c r="I69" s="152"/>
      <c r="J69" s="152"/>
      <c r="K69" s="152"/>
      <c r="L69" s="152"/>
      <c r="M69" s="152"/>
      <c r="N69" s="152"/>
      <c r="O69" s="152"/>
      <c r="U69" s="44"/>
    </row>
    <row r="70" spans="1:21" ht="13.5" x14ac:dyDescent="0.15">
      <c r="A70" s="44"/>
      <c r="E70" s="153"/>
      <c r="F70" s="152"/>
      <c r="G70" s="152"/>
      <c r="H70" s="152"/>
      <c r="I70" s="152"/>
      <c r="J70" s="152"/>
      <c r="K70" s="152"/>
      <c r="L70" s="152"/>
      <c r="M70" s="152"/>
      <c r="N70" s="152"/>
      <c r="O70" s="152"/>
      <c r="U70" s="44"/>
    </row>
    <row r="71" spans="1:21" ht="13.5" x14ac:dyDescent="0.15">
      <c r="A71" s="44"/>
      <c r="E71" s="153"/>
      <c r="F71" s="152"/>
      <c r="G71" s="152"/>
      <c r="H71" s="152"/>
      <c r="I71" s="152"/>
      <c r="J71" s="152"/>
      <c r="K71" s="152"/>
      <c r="L71" s="152"/>
      <c r="M71" s="152"/>
      <c r="N71" s="152"/>
      <c r="O71" s="152"/>
      <c r="U71" s="44"/>
    </row>
  </sheetData>
  <sheetProtection algorithmName="SHA-512" hashValue="j1DJ8xOXkVj9gx3i3S9MWK1XfmCNMaadWm1si97mEOEDFOtp6VvKfwlMc3bmzMDUwORoFJNvFmSoyCAiq4mSTg==" saltValue="tDXHraAk7HkQvyy1GLZ7q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50C7-C9DE-47B9-84DE-91D1F953E5C7}">
  <dimension ref="A1:AC53"/>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08" t="s">
        <v>437</v>
      </c>
    </row>
    <row r="2" spans="1:29" ht="15" customHeight="1" x14ac:dyDescent="0.15">
      <c r="AB2" s="77" t="s">
        <v>205</v>
      </c>
    </row>
    <row r="3" spans="1:29" ht="15" customHeight="1" x14ac:dyDescent="0.15">
      <c r="AB3" s="78" t="s">
        <v>67</v>
      </c>
    </row>
    <row r="4" spans="1:29" ht="5.0999999999999996" customHeight="1" x14ac:dyDescent="0.15"/>
    <row r="5" spans="1:29" s="49" customFormat="1" ht="14.45" customHeight="1" x14ac:dyDescent="0.15">
      <c r="A5" s="45"/>
      <c r="B5" s="46" t="s">
        <v>157</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226</v>
      </c>
      <c r="AA5" s="47" t="s">
        <v>0</v>
      </c>
      <c r="AB5" s="48" t="s">
        <v>1</v>
      </c>
      <c r="AC5" s="24">
        <v>1</v>
      </c>
    </row>
    <row r="6" spans="1:29" s="57" customFormat="1" ht="14.45" customHeight="1" x14ac:dyDescent="0.15">
      <c r="A6" s="154"/>
      <c r="B6" s="50" t="s">
        <v>229</v>
      </c>
      <c r="C6" s="51"/>
      <c r="D6" s="52"/>
      <c r="E6" s="157"/>
      <c r="F6" s="50"/>
      <c r="G6" s="50"/>
      <c r="H6" s="112"/>
      <c r="I6" s="157"/>
      <c r="J6" s="50"/>
      <c r="K6" s="55" t="s">
        <v>204</v>
      </c>
      <c r="L6" s="56">
        <f>C46+G46+K46+O46+S46+W46+AA46</f>
        <v>75400</v>
      </c>
      <c r="M6" s="157"/>
      <c r="N6" s="50"/>
      <c r="O6" s="55" t="s">
        <v>203</v>
      </c>
      <c r="P6" s="113">
        <f>D46+H46+L46+P46+T46+X46+AB46</f>
        <v>0</v>
      </c>
      <c r="Q6" s="158"/>
      <c r="R6" s="53"/>
      <c r="S6" s="53"/>
      <c r="T6" s="54"/>
      <c r="U6" s="159"/>
      <c r="V6" s="114"/>
      <c r="W6" s="114"/>
      <c r="X6" s="114"/>
      <c r="Y6" s="159"/>
      <c r="Z6" s="114"/>
      <c r="AA6" s="114"/>
      <c r="AB6" s="115"/>
      <c r="AC6" s="35"/>
    </row>
    <row r="7" spans="1:29" ht="14.45" customHeight="1" x14ac:dyDescent="0.15">
      <c r="A7" s="60" t="s">
        <v>40</v>
      </c>
      <c r="B7" s="61" t="s">
        <v>393</v>
      </c>
      <c r="C7" s="62">
        <v>2450</v>
      </c>
      <c r="D7" s="36"/>
      <c r="E7" s="60" t="s">
        <v>341</v>
      </c>
      <c r="F7" s="61" t="s">
        <v>222</v>
      </c>
      <c r="G7" s="62">
        <v>1150</v>
      </c>
      <c r="H7" s="36"/>
      <c r="I7" s="60" t="s">
        <v>374</v>
      </c>
      <c r="J7" s="61" t="s">
        <v>223</v>
      </c>
      <c r="K7" s="62">
        <v>840</v>
      </c>
      <c r="L7" s="36"/>
      <c r="M7" s="60" t="s">
        <v>347</v>
      </c>
      <c r="N7" s="61" t="s">
        <v>223</v>
      </c>
      <c r="O7" s="62">
        <v>1490</v>
      </c>
      <c r="P7" s="36"/>
      <c r="Q7" s="60"/>
      <c r="R7" s="61"/>
      <c r="S7" s="62"/>
      <c r="T7" s="36"/>
      <c r="U7" s="60"/>
      <c r="V7" s="61"/>
      <c r="W7" s="62"/>
      <c r="X7" s="36"/>
      <c r="Y7" s="60" t="s">
        <v>374</v>
      </c>
      <c r="Z7" s="61" t="s">
        <v>384</v>
      </c>
      <c r="AA7" s="62">
        <v>1010</v>
      </c>
      <c r="AB7" s="36"/>
      <c r="AC7" s="35" t="s">
        <v>135</v>
      </c>
    </row>
    <row r="8" spans="1:29" ht="14.45" customHeight="1" x14ac:dyDescent="0.15">
      <c r="A8" s="60" t="s">
        <v>11</v>
      </c>
      <c r="B8" s="61" t="s">
        <v>242</v>
      </c>
      <c r="C8" s="62">
        <v>2230</v>
      </c>
      <c r="D8" s="36"/>
      <c r="E8" s="60" t="s">
        <v>342</v>
      </c>
      <c r="F8" s="61" t="s">
        <v>223</v>
      </c>
      <c r="G8" s="62">
        <v>440</v>
      </c>
      <c r="H8" s="36"/>
      <c r="I8" s="60" t="s">
        <v>375</v>
      </c>
      <c r="J8" s="61" t="s">
        <v>62</v>
      </c>
      <c r="K8" s="62">
        <v>640</v>
      </c>
      <c r="L8" s="36"/>
      <c r="M8" s="60"/>
      <c r="N8" s="61"/>
      <c r="O8" s="62"/>
      <c r="P8" s="36"/>
      <c r="Q8" s="60"/>
      <c r="R8" s="61"/>
      <c r="S8" s="62"/>
      <c r="T8" s="36"/>
      <c r="U8" s="60"/>
      <c r="V8" s="61"/>
      <c r="W8" s="62"/>
      <c r="X8" s="36"/>
      <c r="Y8" s="60" t="s">
        <v>375</v>
      </c>
      <c r="Z8" s="61" t="s">
        <v>330</v>
      </c>
      <c r="AA8" s="62">
        <v>650</v>
      </c>
      <c r="AB8" s="36"/>
      <c r="AC8" s="35" t="s">
        <v>136</v>
      </c>
    </row>
    <row r="9" spans="1:29" ht="14.45" customHeight="1" x14ac:dyDescent="0.15">
      <c r="A9" s="60"/>
      <c r="B9" s="61"/>
      <c r="C9" s="62"/>
      <c r="D9" s="36"/>
      <c r="E9" s="60" t="s">
        <v>343</v>
      </c>
      <c r="F9" s="61" t="s">
        <v>224</v>
      </c>
      <c r="G9" s="62">
        <v>330</v>
      </c>
      <c r="H9" s="36"/>
      <c r="I9" s="60" t="s">
        <v>376</v>
      </c>
      <c r="J9" s="61" t="s">
        <v>377</v>
      </c>
      <c r="K9" s="62">
        <v>1190</v>
      </c>
      <c r="L9" s="36"/>
      <c r="M9" s="60" t="s">
        <v>348</v>
      </c>
      <c r="N9" s="61" t="s">
        <v>186</v>
      </c>
      <c r="O9" s="62">
        <v>200</v>
      </c>
      <c r="P9" s="36"/>
      <c r="Q9" s="60"/>
      <c r="R9" s="61"/>
      <c r="S9" s="62"/>
      <c r="T9" s="36"/>
      <c r="U9" s="60"/>
      <c r="V9" s="61"/>
      <c r="W9" s="62"/>
      <c r="X9" s="36"/>
      <c r="Y9" s="60" t="s">
        <v>376</v>
      </c>
      <c r="Z9" s="61" t="s">
        <v>385</v>
      </c>
      <c r="AA9" s="62">
        <v>1380</v>
      </c>
      <c r="AB9" s="36"/>
      <c r="AC9" s="35" t="s">
        <v>127</v>
      </c>
    </row>
    <row r="10" spans="1:29" ht="14.45" customHeight="1" x14ac:dyDescent="0.15">
      <c r="A10" s="60" t="s">
        <v>12</v>
      </c>
      <c r="B10" s="63" t="s">
        <v>427</v>
      </c>
      <c r="C10" s="64">
        <v>2510</v>
      </c>
      <c r="D10" s="37"/>
      <c r="E10" s="60"/>
      <c r="F10" s="63"/>
      <c r="G10" s="64"/>
      <c r="H10" s="37"/>
      <c r="I10" s="60" t="s">
        <v>378</v>
      </c>
      <c r="J10" s="61" t="s">
        <v>379</v>
      </c>
      <c r="K10" s="62">
        <v>760</v>
      </c>
      <c r="L10" s="37"/>
      <c r="M10" s="73"/>
      <c r="N10" s="63"/>
      <c r="O10" s="64"/>
      <c r="P10" s="37"/>
      <c r="Q10" s="73"/>
      <c r="R10" s="63"/>
      <c r="S10" s="64"/>
      <c r="T10" s="37"/>
      <c r="U10" s="73"/>
      <c r="V10" s="63"/>
      <c r="W10" s="64"/>
      <c r="X10" s="37"/>
      <c r="Y10" s="60" t="s">
        <v>378</v>
      </c>
      <c r="Z10" s="61" t="s">
        <v>386</v>
      </c>
      <c r="AA10" s="62">
        <v>920</v>
      </c>
      <c r="AB10" s="37"/>
    </row>
    <row r="11" spans="1:29" ht="14.45" customHeight="1" x14ac:dyDescent="0.15">
      <c r="A11" s="60"/>
      <c r="B11" s="61"/>
      <c r="C11" s="62"/>
      <c r="D11" s="36"/>
      <c r="E11" s="60" t="s">
        <v>344</v>
      </c>
      <c r="F11" s="61" t="s">
        <v>182</v>
      </c>
      <c r="G11" s="62">
        <v>80</v>
      </c>
      <c r="H11" s="36"/>
      <c r="I11" s="60" t="s">
        <v>380</v>
      </c>
      <c r="J11" s="63" t="s">
        <v>184</v>
      </c>
      <c r="K11" s="64">
        <v>610</v>
      </c>
      <c r="L11" s="36"/>
      <c r="M11" s="60"/>
      <c r="N11" s="61"/>
      <c r="O11" s="62"/>
      <c r="P11" s="36"/>
      <c r="Q11" s="60"/>
      <c r="R11" s="61"/>
      <c r="S11" s="62"/>
      <c r="T11" s="36"/>
      <c r="U11" s="60"/>
      <c r="V11" s="61"/>
      <c r="W11" s="62"/>
      <c r="X11" s="36"/>
      <c r="Y11" s="60" t="s">
        <v>380</v>
      </c>
      <c r="Z11" s="63" t="s">
        <v>331</v>
      </c>
      <c r="AA11" s="64">
        <v>450</v>
      </c>
      <c r="AB11" s="36"/>
    </row>
    <row r="12" spans="1:29" ht="14.45" customHeight="1" x14ac:dyDescent="0.15">
      <c r="A12" s="60" t="s">
        <v>13</v>
      </c>
      <c r="B12" s="61" t="s">
        <v>400</v>
      </c>
      <c r="C12" s="62">
        <v>2650</v>
      </c>
      <c r="D12" s="36"/>
      <c r="E12" s="60" t="s">
        <v>345</v>
      </c>
      <c r="F12" s="61" t="s">
        <v>225</v>
      </c>
      <c r="G12" s="62">
        <v>320</v>
      </c>
      <c r="H12" s="36"/>
      <c r="I12" s="60" t="s">
        <v>381</v>
      </c>
      <c r="J12" s="61" t="s">
        <v>185</v>
      </c>
      <c r="K12" s="62">
        <v>490</v>
      </c>
      <c r="L12" s="36"/>
      <c r="M12" s="60"/>
      <c r="N12" s="61"/>
      <c r="O12" s="62"/>
      <c r="P12" s="36"/>
      <c r="Q12" s="60"/>
      <c r="R12" s="61"/>
      <c r="S12" s="62"/>
      <c r="T12" s="36"/>
      <c r="U12" s="60"/>
      <c r="V12" s="61"/>
      <c r="W12" s="62"/>
      <c r="X12" s="36"/>
      <c r="Y12" s="60" t="s">
        <v>381</v>
      </c>
      <c r="Z12" s="61" t="s">
        <v>332</v>
      </c>
      <c r="AA12" s="62">
        <v>200</v>
      </c>
      <c r="AB12" s="36"/>
    </row>
    <row r="13" spans="1:29" ht="14.45" customHeight="1" x14ac:dyDescent="0.15">
      <c r="A13" s="60"/>
      <c r="B13" s="61"/>
      <c r="C13" s="62"/>
      <c r="D13" s="36"/>
      <c r="E13" s="60" t="s">
        <v>346</v>
      </c>
      <c r="F13" s="61" t="s">
        <v>390</v>
      </c>
      <c r="G13" s="62">
        <v>620</v>
      </c>
      <c r="H13" s="36"/>
      <c r="I13" s="60" t="s">
        <v>382</v>
      </c>
      <c r="J13" s="61" t="s">
        <v>225</v>
      </c>
      <c r="K13" s="62">
        <v>1640</v>
      </c>
      <c r="L13" s="36"/>
      <c r="M13" s="60"/>
      <c r="N13" s="61"/>
      <c r="O13" s="62"/>
      <c r="P13" s="36"/>
      <c r="Q13" s="60"/>
      <c r="R13" s="61"/>
      <c r="S13" s="62"/>
      <c r="T13" s="36"/>
      <c r="U13" s="60"/>
      <c r="V13" s="61"/>
      <c r="W13" s="62"/>
      <c r="X13" s="36"/>
      <c r="Y13" s="60" t="s">
        <v>382</v>
      </c>
      <c r="Z13" s="61" t="s">
        <v>333</v>
      </c>
      <c r="AA13" s="62">
        <v>1180</v>
      </c>
      <c r="AB13" s="36"/>
    </row>
    <row r="14" spans="1:29" ht="14.45" customHeight="1" x14ac:dyDescent="0.15">
      <c r="A14" s="60" t="s">
        <v>15</v>
      </c>
      <c r="B14" s="61" t="s">
        <v>243</v>
      </c>
      <c r="C14" s="62">
        <v>2720</v>
      </c>
      <c r="D14" s="36"/>
      <c r="E14" s="60" t="s">
        <v>429</v>
      </c>
      <c r="F14" s="61" t="s">
        <v>428</v>
      </c>
      <c r="G14" s="62">
        <v>100</v>
      </c>
      <c r="H14" s="36"/>
      <c r="I14" s="60" t="s">
        <v>383</v>
      </c>
      <c r="J14" s="61" t="s">
        <v>183</v>
      </c>
      <c r="K14" s="62">
        <v>490</v>
      </c>
      <c r="L14" s="36"/>
      <c r="M14" s="60"/>
      <c r="N14" s="61"/>
      <c r="O14" s="62"/>
      <c r="P14" s="36"/>
      <c r="Q14" s="60"/>
      <c r="R14" s="61"/>
      <c r="S14" s="62"/>
      <c r="T14" s="36"/>
      <c r="U14" s="60"/>
      <c r="V14" s="61"/>
      <c r="W14" s="62"/>
      <c r="X14" s="36"/>
      <c r="Y14" s="60" t="s">
        <v>383</v>
      </c>
      <c r="Z14" s="61" t="s">
        <v>334</v>
      </c>
      <c r="AA14" s="62">
        <v>320</v>
      </c>
      <c r="AB14" s="36"/>
    </row>
    <row r="15" spans="1:29" ht="14.45"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4.45" customHeight="1" x14ac:dyDescent="0.15">
      <c r="A16" s="60" t="s">
        <v>289</v>
      </c>
      <c r="B16" s="61" t="s">
        <v>396</v>
      </c>
      <c r="C16" s="62">
        <v>2420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row>
    <row r="17" spans="1:28" ht="14.45" customHeight="1" x14ac:dyDescent="0.15">
      <c r="A17" s="60" t="s">
        <v>14</v>
      </c>
      <c r="B17" s="61" t="s">
        <v>394</v>
      </c>
      <c r="C17" s="62">
        <v>2220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row>
    <row r="18" spans="1:28" ht="14.45" customHeight="1" x14ac:dyDescent="0.15">
      <c r="A18" s="60" t="s">
        <v>20</v>
      </c>
      <c r="B18" s="63" t="s">
        <v>397</v>
      </c>
      <c r="C18" s="64">
        <v>2510</v>
      </c>
      <c r="D18" s="36"/>
      <c r="E18" s="60"/>
      <c r="F18" s="61"/>
      <c r="G18" s="62"/>
      <c r="H18" s="36"/>
      <c r="I18" s="60"/>
      <c r="J18" s="61"/>
      <c r="K18" s="62"/>
      <c r="L18" s="36"/>
      <c r="M18" s="60"/>
      <c r="N18" s="61"/>
      <c r="O18" s="62"/>
      <c r="P18" s="36"/>
      <c r="Q18" s="60"/>
      <c r="R18" s="61"/>
      <c r="S18" s="62"/>
      <c r="T18" s="36"/>
      <c r="U18" s="60"/>
      <c r="V18" s="61"/>
      <c r="W18" s="62"/>
      <c r="X18" s="36"/>
      <c r="Y18" s="60"/>
      <c r="Z18" s="61"/>
      <c r="AA18" s="62"/>
      <c r="AB18" s="36"/>
    </row>
    <row r="19" spans="1:28" ht="14.45" customHeight="1" x14ac:dyDescent="0.15">
      <c r="A19" s="60" t="s">
        <v>241</v>
      </c>
      <c r="B19" s="61" t="s">
        <v>244</v>
      </c>
      <c r="C19" s="62">
        <v>2330</v>
      </c>
      <c r="D19" s="37"/>
      <c r="E19" s="73"/>
      <c r="F19" s="63"/>
      <c r="G19" s="64"/>
      <c r="H19" s="37"/>
      <c r="I19" s="73"/>
      <c r="J19" s="63"/>
      <c r="K19" s="64"/>
      <c r="L19" s="37"/>
      <c r="M19" s="73"/>
      <c r="N19" s="63"/>
      <c r="O19" s="64"/>
      <c r="P19" s="37"/>
      <c r="Q19" s="73"/>
      <c r="R19" s="63"/>
      <c r="S19" s="64"/>
      <c r="T19" s="37"/>
      <c r="U19" s="73"/>
      <c r="V19" s="63"/>
      <c r="W19" s="64"/>
      <c r="X19" s="37"/>
      <c r="Y19" s="73"/>
      <c r="Z19" s="63"/>
      <c r="AA19" s="64"/>
      <c r="AB19" s="37"/>
    </row>
    <row r="20" spans="1:28" ht="14.45" customHeight="1" x14ac:dyDescent="0.15">
      <c r="A20" s="60" t="s">
        <v>16</v>
      </c>
      <c r="B20" s="61" t="s">
        <v>430</v>
      </c>
      <c r="C20" s="62">
        <v>2630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8" ht="14.45" customHeight="1" x14ac:dyDescent="0.15">
      <c r="A21" s="60"/>
      <c r="B21" s="58"/>
      <c r="C21" s="59"/>
      <c r="D21" s="38"/>
      <c r="E21" s="72"/>
      <c r="F21" s="58"/>
      <c r="G21" s="59"/>
      <c r="H21" s="38"/>
      <c r="I21" s="72"/>
      <c r="J21" s="58"/>
      <c r="K21" s="59"/>
      <c r="L21" s="38"/>
      <c r="M21" s="72"/>
      <c r="N21" s="58"/>
      <c r="O21" s="59"/>
      <c r="P21" s="38"/>
      <c r="Q21" s="72"/>
      <c r="R21" s="58"/>
      <c r="S21" s="59"/>
      <c r="T21" s="38"/>
      <c r="U21" s="72"/>
      <c r="V21" s="58"/>
      <c r="W21" s="59"/>
      <c r="X21" s="38"/>
      <c r="Y21" s="72"/>
      <c r="Z21" s="58"/>
      <c r="AA21" s="59"/>
      <c r="AB21" s="38"/>
    </row>
    <row r="22" spans="1:28" ht="14.45" customHeight="1" x14ac:dyDescent="0.15">
      <c r="A22" s="60"/>
      <c r="B22" s="61"/>
      <c r="C22" s="62"/>
      <c r="D22" s="36"/>
      <c r="E22" s="60"/>
      <c r="F22" s="61"/>
      <c r="G22" s="62"/>
      <c r="H22" s="36"/>
      <c r="I22" s="60"/>
      <c r="J22" s="61"/>
      <c r="K22" s="62"/>
      <c r="L22" s="36"/>
      <c r="M22" s="60"/>
      <c r="N22" s="61"/>
      <c r="O22" s="62"/>
      <c r="P22" s="36"/>
      <c r="Q22" s="60"/>
      <c r="R22" s="61"/>
      <c r="S22" s="62"/>
      <c r="T22" s="36"/>
      <c r="U22" s="60"/>
      <c r="V22" s="61"/>
      <c r="W22" s="62"/>
      <c r="X22" s="36"/>
      <c r="Y22" s="60"/>
      <c r="Z22" s="61"/>
      <c r="AA22" s="62"/>
      <c r="AB22" s="36"/>
    </row>
    <row r="23" spans="1:28" ht="14.4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8" ht="14.45" customHeight="1" x14ac:dyDescent="0.15">
      <c r="A24" s="60" t="s">
        <v>250</v>
      </c>
      <c r="B24" s="61" t="s">
        <v>399</v>
      </c>
      <c r="C24" s="62">
        <v>2430</v>
      </c>
      <c r="D24" s="36"/>
      <c r="E24" s="60"/>
      <c r="F24" s="61"/>
      <c r="G24" s="62"/>
      <c r="H24" s="36"/>
      <c r="I24" s="60"/>
      <c r="J24" s="61"/>
      <c r="K24" s="62"/>
      <c r="L24" s="36"/>
      <c r="M24" s="60"/>
      <c r="N24" s="61"/>
      <c r="O24" s="62"/>
      <c r="P24" s="36"/>
      <c r="Q24" s="60"/>
      <c r="R24" s="61"/>
      <c r="S24" s="62"/>
      <c r="T24" s="36"/>
      <c r="U24" s="60"/>
      <c r="V24" s="61"/>
      <c r="W24" s="62"/>
      <c r="X24" s="36"/>
      <c r="Y24" s="60"/>
      <c r="Z24" s="61"/>
      <c r="AA24" s="62"/>
      <c r="AB24" s="36"/>
    </row>
    <row r="25" spans="1:28" ht="14.45" customHeight="1" x14ac:dyDescent="0.15">
      <c r="A25" s="60" t="s">
        <v>17</v>
      </c>
      <c r="B25" s="61" t="s">
        <v>432</v>
      </c>
      <c r="C25" s="62">
        <v>2760</v>
      </c>
      <c r="D25" s="36"/>
      <c r="E25" s="60"/>
      <c r="F25" s="61"/>
      <c r="G25" s="62"/>
      <c r="H25" s="36"/>
      <c r="I25" s="60"/>
      <c r="J25" s="61"/>
      <c r="K25" s="62"/>
      <c r="L25" s="36"/>
      <c r="M25" s="60"/>
      <c r="N25" s="61"/>
      <c r="O25" s="62"/>
      <c r="P25" s="36"/>
      <c r="Q25" s="60"/>
      <c r="R25" s="61"/>
      <c r="S25" s="62"/>
      <c r="T25" s="36"/>
      <c r="U25" s="60"/>
      <c r="V25" s="61"/>
      <c r="W25" s="62"/>
      <c r="X25" s="36"/>
      <c r="Y25" s="60"/>
      <c r="Z25" s="61"/>
      <c r="AA25" s="62"/>
      <c r="AB25" s="36"/>
    </row>
    <row r="26" spans="1:28" ht="14.45" customHeight="1" x14ac:dyDescent="0.15">
      <c r="A26" s="60"/>
      <c r="B26" s="61"/>
      <c r="C26" s="62"/>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8" ht="14.4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8" ht="14.45" customHeight="1" x14ac:dyDescent="0.15">
      <c r="A28" s="60" t="s">
        <v>18</v>
      </c>
      <c r="B28" s="61" t="s">
        <v>395</v>
      </c>
      <c r="C28" s="62">
        <v>2760</v>
      </c>
      <c r="D28" s="36"/>
      <c r="E28" s="60"/>
      <c r="F28" s="61"/>
      <c r="G28" s="62"/>
      <c r="H28" s="36"/>
      <c r="I28" s="60"/>
      <c r="J28" s="61"/>
      <c r="K28" s="62"/>
      <c r="L28" s="36"/>
      <c r="M28" s="60"/>
      <c r="N28" s="61"/>
      <c r="O28" s="62"/>
      <c r="P28" s="36"/>
      <c r="Q28" s="60"/>
      <c r="R28" s="61"/>
      <c r="S28" s="62"/>
      <c r="T28" s="36"/>
      <c r="U28" s="60"/>
      <c r="V28" s="61"/>
      <c r="W28" s="62"/>
      <c r="X28" s="36"/>
      <c r="Y28" s="60"/>
      <c r="Z28" s="61"/>
      <c r="AA28" s="62"/>
      <c r="AB28" s="36"/>
    </row>
    <row r="29" spans="1:28" ht="14.45" customHeight="1" x14ac:dyDescent="0.15">
      <c r="A29" s="60"/>
      <c r="B29" s="61"/>
      <c r="C29" s="62"/>
      <c r="D29" s="37"/>
      <c r="E29" s="73"/>
      <c r="F29" s="63"/>
      <c r="G29" s="64"/>
      <c r="H29" s="37"/>
      <c r="I29" s="73"/>
      <c r="J29" s="63"/>
      <c r="K29" s="64"/>
      <c r="L29" s="37"/>
      <c r="M29" s="73"/>
      <c r="N29" s="63"/>
      <c r="O29" s="64"/>
      <c r="P29" s="37"/>
      <c r="Q29" s="73"/>
      <c r="R29" s="63"/>
      <c r="S29" s="64"/>
      <c r="T29" s="37"/>
      <c r="U29" s="73"/>
      <c r="V29" s="63"/>
      <c r="W29" s="64"/>
      <c r="X29" s="37"/>
      <c r="Y29" s="73"/>
      <c r="Z29" s="63"/>
      <c r="AA29" s="64"/>
      <c r="AB29" s="37"/>
    </row>
    <row r="30" spans="1:28" ht="14.45" customHeight="1" x14ac:dyDescent="0.15">
      <c r="A30" s="60" t="s">
        <v>339</v>
      </c>
      <c r="B30" s="61" t="s">
        <v>337</v>
      </c>
      <c r="C30" s="62">
        <v>1700</v>
      </c>
      <c r="D30" s="37"/>
      <c r="E30" s="73"/>
      <c r="F30" s="63"/>
      <c r="G30" s="64"/>
      <c r="H30" s="37"/>
      <c r="I30" s="73"/>
      <c r="J30" s="63"/>
      <c r="K30" s="64"/>
      <c r="L30" s="37"/>
      <c r="M30" s="73"/>
      <c r="N30" s="63"/>
      <c r="O30" s="64"/>
      <c r="P30" s="37"/>
      <c r="Q30" s="73"/>
      <c r="R30" s="63"/>
      <c r="S30" s="64"/>
      <c r="T30" s="37"/>
      <c r="U30" s="73"/>
      <c r="V30" s="63"/>
      <c r="W30" s="64"/>
      <c r="X30" s="37"/>
      <c r="Y30" s="73"/>
      <c r="Z30" s="63"/>
      <c r="AA30" s="64"/>
      <c r="AB30" s="37"/>
    </row>
    <row r="31" spans="1:28" ht="14.45" customHeight="1" x14ac:dyDescent="0.15">
      <c r="A31" s="60" t="s">
        <v>340</v>
      </c>
      <c r="B31" s="61" t="s">
        <v>338</v>
      </c>
      <c r="C31" s="62">
        <v>2810</v>
      </c>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8" ht="14.45" customHeight="1" x14ac:dyDescent="0.15">
      <c r="A32" s="60" t="s">
        <v>19</v>
      </c>
      <c r="B32" s="63" t="s">
        <v>426</v>
      </c>
      <c r="C32" s="64">
        <v>2640</v>
      </c>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4.45" customHeight="1" x14ac:dyDescent="0.15">
      <c r="A33" s="60" t="s">
        <v>372</v>
      </c>
      <c r="B33" s="63" t="s">
        <v>373</v>
      </c>
      <c r="C33" s="64">
        <v>2750</v>
      </c>
      <c r="D33" s="36"/>
      <c r="E33" s="60"/>
      <c r="F33" s="61"/>
      <c r="G33" s="62"/>
      <c r="H33" s="36"/>
      <c r="I33" s="60"/>
      <c r="J33" s="61"/>
      <c r="K33" s="62"/>
      <c r="L33" s="36"/>
      <c r="M33" s="60"/>
      <c r="N33" s="61"/>
      <c r="O33" s="62"/>
      <c r="P33" s="36"/>
      <c r="Q33" s="60"/>
      <c r="R33" s="61"/>
      <c r="S33" s="62"/>
      <c r="T33" s="36"/>
      <c r="U33" s="60"/>
      <c r="V33" s="61"/>
      <c r="W33" s="62"/>
      <c r="X33" s="36"/>
      <c r="Y33" s="60"/>
      <c r="Z33" s="61"/>
      <c r="AA33" s="62"/>
      <c r="AB33" s="36"/>
    </row>
    <row r="34" spans="1:28" ht="14.45"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4.45" customHeight="1" x14ac:dyDescent="0.15">
      <c r="A35" s="60"/>
      <c r="B35" s="61"/>
      <c r="C35" s="62"/>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4.45" customHeight="1" x14ac:dyDescent="0.15">
      <c r="A36" s="60" t="s">
        <v>21</v>
      </c>
      <c r="B36" s="63" t="s">
        <v>41</v>
      </c>
      <c r="C36" s="64">
        <v>1580</v>
      </c>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4.45" customHeight="1" x14ac:dyDescent="0.15">
      <c r="A37" s="60" t="s">
        <v>22</v>
      </c>
      <c r="B37" s="63" t="s">
        <v>42</v>
      </c>
      <c r="C37" s="64">
        <v>2050</v>
      </c>
      <c r="D37" s="37"/>
      <c r="E37" s="73"/>
      <c r="F37" s="63"/>
      <c r="G37" s="64"/>
      <c r="H37" s="37"/>
      <c r="I37" s="73"/>
      <c r="J37" s="63"/>
      <c r="K37" s="64"/>
      <c r="L37" s="37"/>
      <c r="M37" s="73"/>
      <c r="N37" s="63"/>
      <c r="O37" s="64"/>
      <c r="P37" s="37"/>
      <c r="Q37" s="73"/>
      <c r="R37" s="63"/>
      <c r="S37" s="64"/>
      <c r="T37" s="37"/>
      <c r="U37" s="73"/>
      <c r="V37" s="63"/>
      <c r="W37" s="64"/>
      <c r="X37" s="37"/>
      <c r="Y37" s="73"/>
      <c r="Z37" s="63"/>
      <c r="AA37" s="64"/>
      <c r="AB37" s="37"/>
    </row>
    <row r="38" spans="1:28" ht="14.45" customHeight="1" x14ac:dyDescent="0.15">
      <c r="A38" s="60" t="s">
        <v>23</v>
      </c>
      <c r="B38" s="63" t="s">
        <v>43</v>
      </c>
      <c r="C38" s="64">
        <v>1720</v>
      </c>
      <c r="D38" s="37"/>
      <c r="E38" s="73"/>
      <c r="F38" s="63"/>
      <c r="G38" s="64"/>
      <c r="H38" s="37"/>
      <c r="I38" s="73"/>
      <c r="J38" s="63"/>
      <c r="K38" s="64"/>
      <c r="L38" s="37"/>
      <c r="M38" s="73"/>
      <c r="N38" s="63"/>
      <c r="O38" s="64"/>
      <c r="P38" s="37"/>
      <c r="Q38" s="73"/>
      <c r="R38" s="63"/>
      <c r="S38" s="64"/>
      <c r="T38" s="37"/>
      <c r="U38" s="73"/>
      <c r="V38" s="63"/>
      <c r="W38" s="64"/>
      <c r="X38" s="37"/>
      <c r="Y38" s="73"/>
      <c r="Z38" s="63"/>
      <c r="AA38" s="64"/>
      <c r="AB38" s="37"/>
    </row>
    <row r="39" spans="1:28" ht="14.45" customHeight="1" x14ac:dyDescent="0.15">
      <c r="A39" s="60" t="s">
        <v>24</v>
      </c>
      <c r="B39" s="63" t="s">
        <v>44</v>
      </c>
      <c r="C39" s="64">
        <v>2030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4.45" customHeight="1" x14ac:dyDescent="0.15">
      <c r="A40" s="60" t="s">
        <v>25</v>
      </c>
      <c r="B40" s="63" t="s">
        <v>166</v>
      </c>
      <c r="C40" s="64">
        <v>1890</v>
      </c>
      <c r="D40" s="37"/>
      <c r="E40" s="73"/>
      <c r="F40" s="63"/>
      <c r="G40" s="64"/>
      <c r="H40" s="37"/>
      <c r="I40" s="73"/>
      <c r="J40" s="63"/>
      <c r="K40" s="64"/>
      <c r="L40" s="37"/>
      <c r="M40" s="73"/>
      <c r="N40" s="63"/>
      <c r="O40" s="64"/>
      <c r="P40" s="37"/>
      <c r="Q40" s="73"/>
      <c r="R40" s="63"/>
      <c r="S40" s="64"/>
      <c r="T40" s="37"/>
      <c r="U40" s="73"/>
      <c r="V40" s="63"/>
      <c r="W40" s="64"/>
      <c r="X40" s="37"/>
      <c r="Y40" s="73"/>
      <c r="Z40" s="63"/>
      <c r="AA40" s="64"/>
      <c r="AB40" s="37"/>
    </row>
    <row r="41" spans="1:28" ht="14.45" customHeight="1" x14ac:dyDescent="0.15">
      <c r="A41" s="60"/>
      <c r="B41" s="63"/>
      <c r="C41" s="64"/>
      <c r="D41" s="37"/>
      <c r="E41" s="73"/>
      <c r="F41" s="63"/>
      <c r="G41" s="64"/>
      <c r="H41" s="37"/>
      <c r="I41" s="73"/>
      <c r="J41" s="63"/>
      <c r="K41" s="64"/>
      <c r="L41" s="37"/>
      <c r="M41" s="73"/>
      <c r="N41" s="63"/>
      <c r="O41" s="64"/>
      <c r="P41" s="37"/>
      <c r="Q41" s="73"/>
      <c r="R41" s="63"/>
      <c r="S41" s="64"/>
      <c r="T41" s="37"/>
      <c r="U41" s="73"/>
      <c r="V41" s="63"/>
      <c r="W41" s="64"/>
      <c r="X41" s="37"/>
      <c r="Y41" s="73"/>
      <c r="Z41" s="63"/>
      <c r="AA41" s="64"/>
      <c r="AB41" s="110"/>
    </row>
    <row r="42" spans="1:28" ht="14.45" customHeight="1" x14ac:dyDescent="0.15">
      <c r="A42" s="60" t="s">
        <v>26</v>
      </c>
      <c r="B42" s="63" t="s">
        <v>245</v>
      </c>
      <c r="C42" s="64">
        <v>2520</v>
      </c>
      <c r="D42" s="37"/>
      <c r="E42" s="73"/>
      <c r="F42" s="63"/>
      <c r="G42" s="64"/>
      <c r="H42" s="37"/>
      <c r="I42" s="73"/>
      <c r="J42" s="63"/>
      <c r="K42" s="64"/>
      <c r="L42" s="37"/>
      <c r="M42" s="73"/>
      <c r="N42" s="63"/>
      <c r="O42" s="64"/>
      <c r="P42" s="37"/>
      <c r="Q42" s="73"/>
      <c r="R42" s="63"/>
      <c r="S42" s="64"/>
      <c r="T42" s="37"/>
      <c r="U42" s="73"/>
      <c r="V42" s="63"/>
      <c r="W42" s="64"/>
      <c r="X42" s="37"/>
      <c r="Y42" s="73"/>
      <c r="Z42" s="63"/>
      <c r="AA42" s="64"/>
      <c r="AB42" s="37"/>
    </row>
    <row r="43" spans="1:28" ht="14.45" customHeight="1" x14ac:dyDescent="0.15">
      <c r="A43" s="60" t="s">
        <v>27</v>
      </c>
      <c r="B43" s="63" t="s">
        <v>246</v>
      </c>
      <c r="C43" s="64">
        <v>2400</v>
      </c>
      <c r="D43" s="37"/>
      <c r="E43" s="73"/>
      <c r="F43" s="63"/>
      <c r="G43" s="64"/>
      <c r="H43" s="37"/>
      <c r="I43" s="73"/>
      <c r="J43" s="63"/>
      <c r="K43" s="64"/>
      <c r="L43" s="37"/>
      <c r="M43" s="73"/>
      <c r="N43" s="63"/>
      <c r="O43" s="64"/>
      <c r="P43" s="37"/>
      <c r="Q43" s="73"/>
      <c r="R43" s="63"/>
      <c r="S43" s="64"/>
      <c r="T43" s="37"/>
      <c r="U43" s="73"/>
      <c r="V43" s="63"/>
      <c r="W43" s="64"/>
      <c r="X43" s="37"/>
      <c r="Y43" s="73"/>
      <c r="Z43" s="63"/>
      <c r="AA43" s="64"/>
      <c r="AB43" s="37"/>
    </row>
    <row r="44" spans="1:28" ht="14.45" customHeight="1" x14ac:dyDescent="0.15">
      <c r="A44" s="60" t="s">
        <v>28</v>
      </c>
      <c r="B44" s="63" t="s">
        <v>398</v>
      </c>
      <c r="C44" s="64">
        <v>1190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8" ht="14.45" customHeight="1" x14ac:dyDescent="0.15">
      <c r="A45" s="65"/>
      <c r="B45" s="63"/>
      <c r="C45" s="64"/>
      <c r="D45" s="37"/>
      <c r="E45" s="73"/>
      <c r="F45" s="63"/>
      <c r="G45" s="64"/>
      <c r="H45" s="37"/>
      <c r="I45" s="73"/>
      <c r="J45" s="63"/>
      <c r="K45" s="64"/>
      <c r="L45" s="37"/>
      <c r="M45" s="73"/>
      <c r="N45" s="63"/>
      <c r="O45" s="64"/>
      <c r="P45" s="37"/>
      <c r="Q45" s="73"/>
      <c r="R45" s="63"/>
      <c r="S45" s="64"/>
      <c r="T45" s="37"/>
      <c r="U45" s="73"/>
      <c r="V45" s="63"/>
      <c r="W45" s="64"/>
      <c r="X45" s="37"/>
      <c r="Y45" s="73"/>
      <c r="Z45" s="63"/>
      <c r="AA45" s="64"/>
      <c r="AB45" s="37"/>
    </row>
    <row r="46" spans="1:28" ht="14.45" customHeight="1" x14ac:dyDescent="0.15">
      <c r="A46" s="155"/>
      <c r="B46" s="105" t="s">
        <v>230</v>
      </c>
      <c r="C46" s="67">
        <f>SUM(C7:C45)</f>
        <v>57900</v>
      </c>
      <c r="D46" s="68">
        <f>SUM(D7:D45)</f>
        <v>0</v>
      </c>
      <c r="E46" s="155"/>
      <c r="F46" s="105" t="s">
        <v>230</v>
      </c>
      <c r="G46" s="67">
        <f>SUM(G7:G45)</f>
        <v>3040</v>
      </c>
      <c r="H46" s="68">
        <f>SUM(H7:H45)</f>
        <v>0</v>
      </c>
      <c r="I46" s="155"/>
      <c r="J46" s="105" t="s">
        <v>230</v>
      </c>
      <c r="K46" s="67">
        <f>SUM(K7:K45)</f>
        <v>6660</v>
      </c>
      <c r="L46" s="68">
        <f>SUM(L7:L45)</f>
        <v>0</v>
      </c>
      <c r="M46" s="155"/>
      <c r="N46" s="105" t="s">
        <v>230</v>
      </c>
      <c r="O46" s="67">
        <f>SUM(O7:O45)</f>
        <v>1690</v>
      </c>
      <c r="P46" s="68">
        <f>SUM(P7:P45)</f>
        <v>0</v>
      </c>
      <c r="Q46" s="155"/>
      <c r="R46" s="105"/>
      <c r="S46" s="67"/>
      <c r="T46" s="68"/>
      <c r="U46" s="155"/>
      <c r="V46" s="66"/>
      <c r="W46" s="67"/>
      <c r="X46" s="68"/>
      <c r="Y46" s="155"/>
      <c r="Z46" s="105" t="s">
        <v>230</v>
      </c>
      <c r="AA46" s="67">
        <f>SUM(AA7:AA45)</f>
        <v>6110</v>
      </c>
      <c r="AB46" s="68">
        <f>SUM(AB7:AB45)</f>
        <v>0</v>
      </c>
    </row>
    <row r="47" spans="1:28" ht="14.45" customHeight="1" x14ac:dyDescent="0.15">
      <c r="A47" s="156" t="s">
        <v>64</v>
      </c>
      <c r="S47" s="40"/>
      <c r="T47" s="69"/>
      <c r="W47" s="40"/>
      <c r="X47" s="69"/>
      <c r="AA47" s="70"/>
      <c r="AB47" s="71" t="s">
        <v>401</v>
      </c>
    </row>
    <row r="48" spans="1:28" ht="14.45" customHeight="1" x14ac:dyDescent="0.15">
      <c r="A48" s="156" t="s">
        <v>309</v>
      </c>
    </row>
    <row r="49" ht="15.95" customHeight="1" x14ac:dyDescent="0.15"/>
    <row r="50" ht="15.95" customHeight="1" x14ac:dyDescent="0.15"/>
    <row r="51" ht="15.95" customHeight="1" x14ac:dyDescent="0.15"/>
    <row r="52" ht="15.95" customHeight="1" x14ac:dyDescent="0.15"/>
    <row r="53" ht="15.95" customHeight="1" x14ac:dyDescent="0.15"/>
  </sheetData>
  <sheetProtection algorithmName="SHA-512" hashValue="EDlBMvkD92SUsnkEv3RpfhSRzbCH8tNAFmoLwDbuTRgN9olaV5xApuVxn9pqYP7uIhX5Oa21wjQ8tgsB0fgd7Q==" saltValue="/OORqS78XhGJDVRzZOQqyw==" spinCount="100000" sheet="1" objects="1" scenarios="1"/>
  <phoneticPr fontId="2"/>
  <pageMargins left="0.31496062992125984" right="0" top="0.39370078740157483" bottom="0.19685039370078741"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0401-E60E-4B4A-A22C-4002B4767C45}">
  <dimension ref="A1:AC49"/>
  <sheetViews>
    <sheetView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2025年9月</v>
      </c>
    </row>
    <row r="2" spans="1:29" ht="15" customHeight="1" x14ac:dyDescent="0.15">
      <c r="AB2" s="77" t="str">
        <f>徳島!AB2</f>
        <v>徳島県部数表</v>
      </c>
    </row>
    <row r="3" spans="1:29" ht="15" customHeight="1" x14ac:dyDescent="0.15">
      <c r="AB3" s="78" t="s">
        <v>68</v>
      </c>
    </row>
    <row r="4" spans="1:29" ht="5.0999999999999996" customHeight="1" x14ac:dyDescent="0.15"/>
    <row r="5" spans="1:29" s="49" customFormat="1" ht="15.6" customHeight="1" x14ac:dyDescent="0.15">
      <c r="A5" s="45"/>
      <c r="B5" s="46" t="s">
        <v>157</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2</v>
      </c>
    </row>
    <row r="6" spans="1:29" s="57" customFormat="1" ht="15.6" customHeight="1" x14ac:dyDescent="0.15">
      <c r="A6" s="154"/>
      <c r="B6" s="185" t="s">
        <v>310</v>
      </c>
      <c r="C6" s="51"/>
      <c r="D6" s="52"/>
      <c r="E6" s="157"/>
      <c r="F6" s="50"/>
      <c r="G6" s="50"/>
      <c r="H6" s="112"/>
      <c r="I6" s="157"/>
      <c r="J6" s="50"/>
      <c r="K6" s="55" t="s">
        <v>197</v>
      </c>
      <c r="L6" s="56">
        <f>C10+G10+K10+O10+S10+W10+AA10</f>
        <v>6280</v>
      </c>
      <c r="M6" s="157"/>
      <c r="N6" s="50"/>
      <c r="O6" s="55" t="s">
        <v>198</v>
      </c>
      <c r="P6" s="113">
        <f>D10+H10+L10+P10+T10+W10+AB10</f>
        <v>0</v>
      </c>
      <c r="Q6" s="158"/>
      <c r="R6" s="53"/>
      <c r="S6" s="53"/>
      <c r="T6" s="54"/>
      <c r="U6" s="159"/>
      <c r="V6" s="114"/>
      <c r="W6" s="114"/>
      <c r="X6" s="114"/>
      <c r="Y6" s="159"/>
      <c r="Z6" s="114"/>
      <c r="AA6" s="114"/>
      <c r="AB6" s="115"/>
      <c r="AC6" s="35"/>
    </row>
    <row r="7" spans="1:29" ht="15.6" customHeight="1" x14ac:dyDescent="0.15">
      <c r="A7" s="72" t="s">
        <v>144</v>
      </c>
      <c r="B7" s="58" t="s">
        <v>160</v>
      </c>
      <c r="C7" s="59">
        <v>4140</v>
      </c>
      <c r="D7" s="38"/>
      <c r="E7" s="72" t="s">
        <v>349</v>
      </c>
      <c r="F7" s="58" t="s">
        <v>54</v>
      </c>
      <c r="G7" s="59">
        <v>100</v>
      </c>
      <c r="H7" s="38"/>
      <c r="I7" s="72"/>
      <c r="J7" s="58"/>
      <c r="K7" s="59"/>
      <c r="L7" s="38"/>
      <c r="M7" s="72"/>
      <c r="N7" s="58"/>
      <c r="O7" s="59"/>
      <c r="P7" s="38"/>
      <c r="Q7" s="72"/>
      <c r="S7" s="59"/>
      <c r="T7" s="38"/>
      <c r="U7" s="72"/>
      <c r="W7" s="59"/>
      <c r="X7" s="38"/>
      <c r="Y7" s="72"/>
      <c r="Z7" s="58"/>
      <c r="AA7" s="59"/>
      <c r="AB7" s="38"/>
      <c r="AC7" s="35" t="s">
        <v>122</v>
      </c>
    </row>
    <row r="8" spans="1:29" ht="15.6" customHeight="1" x14ac:dyDescent="0.15">
      <c r="A8" s="60" t="s">
        <v>145</v>
      </c>
      <c r="B8" s="61" t="s">
        <v>247</v>
      </c>
      <c r="C8" s="62">
        <v>2040</v>
      </c>
      <c r="D8" s="36"/>
      <c r="E8" s="60"/>
      <c r="F8" s="61"/>
      <c r="G8" s="62"/>
      <c r="H8" s="36"/>
      <c r="I8" s="60"/>
      <c r="J8" s="61"/>
      <c r="K8" s="62"/>
      <c r="L8" s="36"/>
      <c r="M8" s="60"/>
      <c r="N8" s="61"/>
      <c r="O8" s="62"/>
      <c r="P8" s="36"/>
      <c r="Q8" s="60"/>
      <c r="R8" s="61"/>
      <c r="S8" s="62"/>
      <c r="T8" s="36"/>
      <c r="U8" s="60"/>
      <c r="V8" s="61"/>
      <c r="W8" s="62"/>
      <c r="X8" s="36"/>
      <c r="Y8" s="60"/>
      <c r="Z8" s="61"/>
      <c r="AA8" s="62"/>
      <c r="AB8" s="36"/>
      <c r="AC8" s="35" t="s">
        <v>123</v>
      </c>
    </row>
    <row r="9" spans="1:29" ht="15.6" customHeight="1" x14ac:dyDescent="0.15">
      <c r="A9" s="73"/>
      <c r="B9" s="63"/>
      <c r="C9" s="64"/>
      <c r="D9" s="37"/>
      <c r="E9" s="73"/>
      <c r="F9" s="63"/>
      <c r="G9" s="64"/>
      <c r="H9" s="37"/>
      <c r="I9" s="73"/>
      <c r="J9" s="63"/>
      <c r="K9" s="64"/>
      <c r="L9" s="37"/>
      <c r="M9" s="73"/>
      <c r="N9" s="63"/>
      <c r="O9" s="64"/>
      <c r="P9" s="37"/>
      <c r="Q9" s="73"/>
      <c r="R9" s="63"/>
      <c r="S9" s="64"/>
      <c r="T9" s="37"/>
      <c r="U9" s="73"/>
      <c r="V9" s="63"/>
      <c r="W9" s="64"/>
      <c r="X9" s="37"/>
      <c r="Y9" s="73"/>
      <c r="Z9" s="63"/>
      <c r="AA9" s="64"/>
      <c r="AB9" s="37"/>
      <c r="AC9" s="35" t="s">
        <v>115</v>
      </c>
    </row>
    <row r="10" spans="1:29" ht="15.6" customHeight="1" x14ac:dyDescent="0.15">
      <c r="A10" s="155"/>
      <c r="B10" s="105" t="s">
        <v>235</v>
      </c>
      <c r="C10" s="67">
        <f>SUM(C7:C9)</f>
        <v>6180</v>
      </c>
      <c r="D10" s="68">
        <f>SUM(D7:D9)</f>
        <v>0</v>
      </c>
      <c r="E10" s="155"/>
      <c r="F10" s="105" t="s">
        <v>235</v>
      </c>
      <c r="G10" s="67">
        <f>SUM(G7:G9)</f>
        <v>100</v>
      </c>
      <c r="H10" s="68">
        <f>SUM(H7:H9)</f>
        <v>0</v>
      </c>
      <c r="I10" s="155"/>
      <c r="J10" s="105"/>
      <c r="K10" s="67"/>
      <c r="L10" s="68"/>
      <c r="M10" s="155"/>
      <c r="N10" s="105"/>
      <c r="O10" s="67"/>
      <c r="P10" s="68"/>
      <c r="Q10" s="155"/>
      <c r="R10" s="66"/>
      <c r="S10" s="67"/>
      <c r="T10" s="68"/>
      <c r="U10" s="155"/>
      <c r="V10" s="66"/>
      <c r="W10" s="67"/>
      <c r="X10" s="68"/>
      <c r="Y10" s="155"/>
      <c r="Z10" s="105"/>
      <c r="AA10" s="67"/>
      <c r="AB10" s="68"/>
    </row>
    <row r="11" spans="1:29" ht="15.6" customHeight="1" x14ac:dyDescent="0.15">
      <c r="A11" s="154"/>
      <c r="B11" s="50" t="s">
        <v>231</v>
      </c>
      <c r="C11" s="51"/>
      <c r="D11" s="52"/>
      <c r="E11" s="157"/>
      <c r="F11" s="50"/>
      <c r="G11" s="50"/>
      <c r="H11" s="112"/>
      <c r="I11" s="157"/>
      <c r="J11" s="50"/>
      <c r="K11" s="55" t="s">
        <v>193</v>
      </c>
      <c r="L11" s="56">
        <f>C18+G18+K18+O18+S18+W18+AA18</f>
        <v>10930</v>
      </c>
      <c r="M11" s="157"/>
      <c r="N11" s="50"/>
      <c r="O11" s="55" t="s">
        <v>199</v>
      </c>
      <c r="P11" s="113">
        <f>D18+H18+L18+P18+T18+X18+AB18</f>
        <v>0</v>
      </c>
      <c r="Q11" s="158"/>
      <c r="R11" s="53"/>
      <c r="S11" s="53"/>
      <c r="T11" s="54"/>
      <c r="U11" s="159"/>
      <c r="V11" s="114"/>
      <c r="W11" s="114"/>
      <c r="X11" s="114"/>
      <c r="Y11" s="159"/>
      <c r="Z11" s="114"/>
      <c r="AA11" s="114"/>
      <c r="AB11" s="115"/>
      <c r="AC11" s="35" t="s">
        <v>124</v>
      </c>
    </row>
    <row r="12" spans="1:29" ht="15.6" customHeight="1" x14ac:dyDescent="0.15">
      <c r="A12" s="72" t="s">
        <v>55</v>
      </c>
      <c r="B12" s="58" t="s">
        <v>161</v>
      </c>
      <c r="C12" s="59">
        <v>2270</v>
      </c>
      <c r="D12" s="38"/>
      <c r="E12" s="72" t="s">
        <v>350</v>
      </c>
      <c r="F12" s="58" t="s">
        <v>179</v>
      </c>
      <c r="G12" s="59">
        <v>120</v>
      </c>
      <c r="H12" s="38"/>
      <c r="I12" s="72"/>
      <c r="J12" s="58"/>
      <c r="K12" s="59"/>
      <c r="L12" s="38"/>
      <c r="M12" s="72"/>
      <c r="N12" s="58"/>
      <c r="O12" s="59"/>
      <c r="P12" s="38"/>
      <c r="Q12" s="72"/>
      <c r="R12" s="58"/>
      <c r="S12" s="59"/>
      <c r="T12" s="38"/>
      <c r="U12" s="72"/>
      <c r="V12" s="58"/>
      <c r="W12" s="59"/>
      <c r="X12" s="38"/>
      <c r="Y12" s="72"/>
      <c r="Z12" s="58"/>
      <c r="AA12" s="59"/>
      <c r="AB12" s="38"/>
      <c r="AC12" s="35" t="s">
        <v>125</v>
      </c>
    </row>
    <row r="13" spans="1:29" ht="15.6" customHeight="1" x14ac:dyDescent="0.15">
      <c r="A13" s="60" t="s">
        <v>281</v>
      </c>
      <c r="B13" s="61" t="s">
        <v>279</v>
      </c>
      <c r="C13" s="62">
        <v>1180</v>
      </c>
      <c r="D13" s="36"/>
      <c r="E13" s="60"/>
      <c r="F13" s="187"/>
      <c r="G13" s="62"/>
      <c r="H13" s="36"/>
      <c r="I13" s="60"/>
      <c r="J13" s="61"/>
      <c r="K13" s="62"/>
      <c r="L13" s="36"/>
      <c r="M13" s="60"/>
      <c r="N13" s="61"/>
      <c r="O13" s="62"/>
      <c r="P13" s="36"/>
      <c r="Q13" s="60"/>
      <c r="R13" s="61"/>
      <c r="S13" s="62"/>
      <c r="T13" s="36"/>
      <c r="U13" s="60"/>
      <c r="V13" s="61"/>
      <c r="W13" s="62"/>
      <c r="X13" s="36"/>
      <c r="Y13" s="60"/>
      <c r="Z13" s="61"/>
      <c r="AA13" s="62"/>
      <c r="AB13" s="36"/>
      <c r="AC13" s="35" t="s">
        <v>126</v>
      </c>
    </row>
    <row r="14" spans="1:29" ht="15.6" customHeight="1" x14ac:dyDescent="0.15">
      <c r="A14" s="60" t="s">
        <v>280</v>
      </c>
      <c r="B14" s="61" t="s">
        <v>162</v>
      </c>
      <c r="C14" s="62">
        <v>2720</v>
      </c>
      <c r="D14" s="36"/>
      <c r="E14" s="60"/>
      <c r="F14" s="61"/>
      <c r="G14" s="62"/>
      <c r="H14" s="36"/>
      <c r="I14" s="60"/>
      <c r="J14" s="61"/>
      <c r="K14" s="62"/>
      <c r="L14" s="36"/>
      <c r="M14" s="60"/>
      <c r="N14" s="61"/>
      <c r="O14" s="62"/>
      <c r="P14" s="36"/>
      <c r="Q14" s="60"/>
      <c r="R14" s="61"/>
      <c r="S14" s="62"/>
      <c r="T14" s="36"/>
      <c r="U14" s="60"/>
      <c r="V14" s="61"/>
      <c r="W14" s="62"/>
      <c r="X14" s="36"/>
      <c r="Y14" s="60"/>
      <c r="Z14" s="61"/>
      <c r="AA14" s="62"/>
      <c r="AB14" s="36"/>
      <c r="AC14" s="35" t="s">
        <v>127</v>
      </c>
    </row>
    <row r="15" spans="1:29" ht="15.6"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5.6" customHeight="1" x14ac:dyDescent="0.15">
      <c r="A16" s="60" t="s">
        <v>414</v>
      </c>
      <c r="B16" s="61" t="s">
        <v>163</v>
      </c>
      <c r="C16" s="62">
        <v>2580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c r="AC16" s="35" t="s">
        <v>128</v>
      </c>
    </row>
    <row r="17" spans="1:29" ht="15.6" customHeight="1" x14ac:dyDescent="0.15">
      <c r="A17" s="60" t="s">
        <v>415</v>
      </c>
      <c r="B17" s="61" t="s">
        <v>56</v>
      </c>
      <c r="C17" s="62">
        <v>2060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c r="AC17" s="35" t="s">
        <v>129</v>
      </c>
    </row>
    <row r="18" spans="1:29" ht="15.6" customHeight="1" x14ac:dyDescent="0.15">
      <c r="A18" s="155"/>
      <c r="B18" s="105" t="s">
        <v>235</v>
      </c>
      <c r="C18" s="67">
        <f>SUM(C12:C17)</f>
        <v>10810</v>
      </c>
      <c r="D18" s="68">
        <f>SUM(D12:D17)</f>
        <v>0</v>
      </c>
      <c r="E18" s="155"/>
      <c r="F18" s="105" t="s">
        <v>235</v>
      </c>
      <c r="G18" s="67">
        <f>SUM(G12:G17)</f>
        <v>120</v>
      </c>
      <c r="H18" s="68">
        <f>SUM(H12:H17)</f>
        <v>0</v>
      </c>
      <c r="I18" s="155"/>
      <c r="J18" s="105"/>
      <c r="K18" s="67"/>
      <c r="L18" s="68"/>
      <c r="M18" s="155"/>
      <c r="N18" s="66"/>
      <c r="O18" s="67"/>
      <c r="P18" s="68"/>
      <c r="Q18" s="155"/>
      <c r="R18" s="66"/>
      <c r="S18" s="67"/>
      <c r="T18" s="68"/>
      <c r="U18" s="155"/>
      <c r="V18" s="66"/>
      <c r="W18" s="67"/>
      <c r="X18" s="68"/>
      <c r="Y18" s="155"/>
      <c r="Z18" s="66"/>
      <c r="AA18" s="67"/>
      <c r="AB18" s="68"/>
      <c r="AC18" s="35" t="s">
        <v>130</v>
      </c>
    </row>
    <row r="19" spans="1:29" ht="15.6" customHeight="1" x14ac:dyDescent="0.15">
      <c r="A19" s="154"/>
      <c r="B19" s="50" t="s">
        <v>232</v>
      </c>
      <c r="C19" s="51"/>
      <c r="D19" s="52"/>
      <c r="E19" s="157"/>
      <c r="F19" s="50"/>
      <c r="G19" s="50"/>
      <c r="H19" s="112"/>
      <c r="I19" s="157"/>
      <c r="J19" s="50"/>
      <c r="K19" s="55" t="s">
        <v>194</v>
      </c>
      <c r="L19" s="56">
        <f>C21+G21+K21+O21+S21+W21+AA21</f>
        <v>1620</v>
      </c>
      <c r="M19" s="157"/>
      <c r="N19" s="50"/>
      <c r="O19" s="55" t="s">
        <v>200</v>
      </c>
      <c r="P19" s="113">
        <f>D21+H21+L21+P21+T21+X21+AB21</f>
        <v>0</v>
      </c>
      <c r="Q19" s="158"/>
      <c r="R19" s="53"/>
      <c r="S19" s="53"/>
      <c r="T19" s="54"/>
      <c r="U19" s="159"/>
      <c r="V19" s="114"/>
      <c r="W19" s="114"/>
      <c r="X19" s="114"/>
      <c r="Y19" s="159"/>
      <c r="Z19" s="114"/>
      <c r="AA19" s="114"/>
      <c r="AB19" s="115"/>
    </row>
    <row r="20" spans="1:29" ht="15.6" customHeight="1" x14ac:dyDescent="0.15">
      <c r="A20" s="60" t="s">
        <v>416</v>
      </c>
      <c r="B20" s="63" t="s">
        <v>327</v>
      </c>
      <c r="C20" s="64">
        <v>1620</v>
      </c>
      <c r="D20" s="37"/>
      <c r="E20" s="73"/>
      <c r="F20" s="63"/>
      <c r="G20" s="64"/>
      <c r="H20" s="37"/>
      <c r="I20" s="73"/>
      <c r="J20" s="63"/>
      <c r="K20" s="64"/>
      <c r="L20" s="37"/>
      <c r="M20" s="73"/>
      <c r="N20" s="63"/>
      <c r="O20" s="64"/>
      <c r="P20" s="37"/>
      <c r="Q20" s="73"/>
      <c r="R20" s="63"/>
      <c r="S20" s="64"/>
      <c r="T20" s="37"/>
      <c r="U20" s="73"/>
      <c r="V20" s="63"/>
      <c r="W20" s="64"/>
      <c r="X20" s="37"/>
      <c r="Y20" s="73"/>
      <c r="Z20" s="63"/>
      <c r="AA20" s="64"/>
      <c r="AB20" s="37"/>
      <c r="AC20" s="35" t="s">
        <v>131</v>
      </c>
    </row>
    <row r="21" spans="1:29" ht="15.6" customHeight="1" x14ac:dyDescent="0.15">
      <c r="A21" s="155"/>
      <c r="B21" s="105" t="s">
        <v>235</v>
      </c>
      <c r="C21" s="67">
        <f>SUM(C20:C20)</f>
        <v>1620</v>
      </c>
      <c r="D21" s="68">
        <f>SUM(D20:D20)</f>
        <v>0</v>
      </c>
      <c r="E21" s="155"/>
      <c r="F21" s="66"/>
      <c r="G21" s="67"/>
      <c r="H21" s="68"/>
      <c r="I21" s="155"/>
      <c r="J21" s="66"/>
      <c r="K21" s="67"/>
      <c r="L21" s="68"/>
      <c r="M21" s="155"/>
      <c r="N21" s="66"/>
      <c r="O21" s="67"/>
      <c r="P21" s="68"/>
      <c r="Q21" s="155"/>
      <c r="R21" s="66"/>
      <c r="S21" s="67"/>
      <c r="T21" s="68"/>
      <c r="U21" s="155"/>
      <c r="V21" s="66"/>
      <c r="W21" s="67"/>
      <c r="X21" s="68"/>
      <c r="Y21" s="155"/>
      <c r="Z21" s="66"/>
      <c r="AA21" s="67"/>
      <c r="AB21" s="68"/>
      <c r="AC21" s="35" t="s">
        <v>132</v>
      </c>
    </row>
    <row r="22" spans="1:29" ht="15.6" customHeight="1" x14ac:dyDescent="0.15">
      <c r="A22" s="154"/>
      <c r="B22" s="50" t="s">
        <v>233</v>
      </c>
      <c r="C22" s="51"/>
      <c r="D22" s="52"/>
      <c r="E22" s="157"/>
      <c r="F22" s="50"/>
      <c r="G22" s="50"/>
      <c r="H22" s="112"/>
      <c r="I22" s="157"/>
      <c r="J22" s="50"/>
      <c r="K22" s="55" t="s">
        <v>195</v>
      </c>
      <c r="L22" s="56">
        <f>C25+G25+K25+O25+S25+W25+AA25</f>
        <v>1350</v>
      </c>
      <c r="M22" s="157"/>
      <c r="N22" s="50"/>
      <c r="O22" s="55" t="s">
        <v>201</v>
      </c>
      <c r="P22" s="113">
        <f>D25+H25+L25+P25+T25+X25+AB25</f>
        <v>0</v>
      </c>
      <c r="Q22" s="158"/>
      <c r="R22" s="53"/>
      <c r="S22" s="53"/>
      <c r="T22" s="54"/>
      <c r="U22" s="159"/>
      <c r="V22" s="114"/>
      <c r="W22" s="114"/>
      <c r="X22" s="114"/>
      <c r="Y22" s="159"/>
      <c r="Z22" s="114"/>
      <c r="AA22" s="114"/>
      <c r="AB22" s="115"/>
      <c r="AC22" s="35" t="s">
        <v>130</v>
      </c>
    </row>
    <row r="23" spans="1:29" ht="15.6" customHeight="1" x14ac:dyDescent="0.15">
      <c r="A23" s="60"/>
      <c r="B23" s="74"/>
      <c r="C23" s="62"/>
      <c r="D23" s="36"/>
      <c r="E23" s="160"/>
      <c r="F23" s="74"/>
      <c r="G23" s="62"/>
      <c r="H23" s="36"/>
      <c r="I23" s="160"/>
      <c r="J23" s="74"/>
      <c r="K23" s="62"/>
      <c r="L23" s="36"/>
      <c r="M23" s="160"/>
      <c r="N23" s="74"/>
      <c r="O23" s="62"/>
      <c r="P23" s="36"/>
      <c r="Q23" s="160"/>
      <c r="R23" s="74"/>
      <c r="S23" s="62"/>
      <c r="T23" s="36"/>
      <c r="U23" s="160"/>
      <c r="V23" s="74"/>
      <c r="W23" s="62"/>
      <c r="X23" s="36"/>
      <c r="Y23" s="160"/>
      <c r="Z23" s="74"/>
      <c r="AA23" s="62"/>
      <c r="AB23" s="36"/>
    </row>
    <row r="24" spans="1:29" ht="15.6" customHeight="1" x14ac:dyDescent="0.15">
      <c r="A24" s="65" t="s">
        <v>147</v>
      </c>
      <c r="B24" s="63" t="s">
        <v>164</v>
      </c>
      <c r="C24" s="64">
        <v>1350</v>
      </c>
      <c r="D24" s="37"/>
      <c r="E24" s="73"/>
      <c r="F24" s="63"/>
      <c r="G24" s="64"/>
      <c r="H24" s="37"/>
      <c r="I24" s="73"/>
      <c r="J24" s="63"/>
      <c r="K24" s="64"/>
      <c r="L24" s="37"/>
      <c r="M24" s="73"/>
      <c r="N24" s="63"/>
      <c r="O24" s="64"/>
      <c r="P24" s="37"/>
      <c r="Q24" s="73"/>
      <c r="R24" s="63"/>
      <c r="S24" s="64"/>
      <c r="T24" s="37"/>
      <c r="U24" s="73"/>
      <c r="V24" s="63"/>
      <c r="W24" s="64"/>
      <c r="X24" s="37"/>
      <c r="Y24" s="73"/>
      <c r="Z24" s="63"/>
      <c r="AA24" s="64"/>
      <c r="AB24" s="37"/>
      <c r="AC24" s="35" t="s">
        <v>107</v>
      </c>
    </row>
    <row r="25" spans="1:29" ht="15.6" customHeight="1" x14ac:dyDescent="0.15">
      <c r="A25" s="155"/>
      <c r="B25" s="105" t="s">
        <v>235</v>
      </c>
      <c r="C25" s="67">
        <f>SUM(C23:C24)</f>
        <v>1350</v>
      </c>
      <c r="D25" s="68">
        <f>SUM(D23:D24)</f>
        <v>0</v>
      </c>
      <c r="E25" s="155"/>
      <c r="F25" s="66"/>
      <c r="G25" s="67"/>
      <c r="H25" s="68"/>
      <c r="I25" s="155"/>
      <c r="J25" s="66"/>
      <c r="K25" s="67"/>
      <c r="L25" s="68"/>
      <c r="M25" s="155"/>
      <c r="N25" s="66"/>
      <c r="O25" s="67"/>
      <c r="P25" s="68"/>
      <c r="Q25" s="155"/>
      <c r="R25" s="66"/>
      <c r="S25" s="67"/>
      <c r="T25" s="68"/>
      <c r="U25" s="155"/>
      <c r="V25" s="66"/>
      <c r="W25" s="67"/>
      <c r="X25" s="68"/>
      <c r="Y25" s="155"/>
      <c r="Z25" s="66"/>
      <c r="AA25" s="67"/>
      <c r="AB25" s="68"/>
      <c r="AC25" s="35" t="s">
        <v>133</v>
      </c>
    </row>
    <row r="26" spans="1:29" ht="15.6" customHeight="1" x14ac:dyDescent="0.15">
      <c r="A26" s="154"/>
      <c r="B26" s="50" t="s">
        <v>234</v>
      </c>
      <c r="C26" s="51"/>
      <c r="D26" s="52"/>
      <c r="E26" s="157"/>
      <c r="F26" s="50"/>
      <c r="G26" s="50"/>
      <c r="H26" s="112"/>
      <c r="I26" s="157"/>
      <c r="J26" s="50"/>
      <c r="K26" s="55" t="s">
        <v>196</v>
      </c>
      <c r="L26" s="56">
        <f>C40+G40+K40+O40+S40+W40+AA40</f>
        <v>16780</v>
      </c>
      <c r="M26" s="157"/>
      <c r="N26" s="50"/>
      <c r="O26" s="55" t="s">
        <v>202</v>
      </c>
      <c r="P26" s="113">
        <f>D40+H40+L40+P40+T40+X40+AB40</f>
        <v>0</v>
      </c>
      <c r="Q26" s="158"/>
      <c r="R26" s="53"/>
      <c r="S26" s="53"/>
      <c r="T26" s="54"/>
      <c r="U26" s="159"/>
      <c r="V26" s="114"/>
      <c r="W26" s="114"/>
      <c r="X26" s="114"/>
      <c r="Y26" s="159"/>
      <c r="Z26" s="114"/>
      <c r="AA26" s="114"/>
      <c r="AB26" s="115"/>
      <c r="AC26" s="35" t="s">
        <v>134</v>
      </c>
    </row>
    <row r="27" spans="1:29" ht="15.6" customHeight="1" x14ac:dyDescent="0.15">
      <c r="A27" s="72" t="s">
        <v>148</v>
      </c>
      <c r="B27" s="58" t="s">
        <v>431</v>
      </c>
      <c r="C27" s="59">
        <v>3440</v>
      </c>
      <c r="D27" s="38"/>
      <c r="E27" s="60" t="s">
        <v>351</v>
      </c>
      <c r="F27" s="61" t="s">
        <v>181</v>
      </c>
      <c r="G27" s="62">
        <v>220</v>
      </c>
      <c r="H27" s="36"/>
      <c r="I27" s="72"/>
      <c r="J27" s="58"/>
      <c r="K27" s="59"/>
      <c r="L27" s="38"/>
      <c r="M27" s="72"/>
      <c r="N27" s="58"/>
      <c r="O27" s="59"/>
      <c r="P27" s="38"/>
      <c r="Q27" s="72"/>
      <c r="R27" s="58"/>
      <c r="S27" s="59"/>
      <c r="T27" s="38"/>
      <c r="U27" s="72"/>
      <c r="V27" s="58"/>
      <c r="W27" s="59"/>
      <c r="X27" s="38"/>
      <c r="Y27" s="72"/>
      <c r="Z27" s="58"/>
      <c r="AA27" s="59"/>
      <c r="AB27" s="38"/>
    </row>
    <row r="28" spans="1:29" ht="15.6" customHeight="1" x14ac:dyDescent="0.15">
      <c r="A28" s="72"/>
      <c r="B28" s="58"/>
      <c r="C28" s="59"/>
      <c r="D28" s="38"/>
      <c r="E28" s="72" t="s">
        <v>352</v>
      </c>
      <c r="F28" s="58" t="s">
        <v>180</v>
      </c>
      <c r="G28" s="59">
        <v>480</v>
      </c>
      <c r="H28" s="36"/>
      <c r="I28" s="72"/>
      <c r="J28" s="58"/>
      <c r="K28" s="59"/>
      <c r="L28" s="38"/>
      <c r="M28" s="72"/>
      <c r="N28" s="58"/>
      <c r="O28" s="59"/>
      <c r="P28" s="38"/>
      <c r="Q28" s="72"/>
      <c r="R28" s="58"/>
      <c r="S28" s="59"/>
      <c r="T28" s="38"/>
      <c r="U28" s="72"/>
      <c r="V28" s="58"/>
      <c r="W28" s="59"/>
      <c r="X28" s="38"/>
      <c r="Y28" s="72"/>
      <c r="Z28" s="58"/>
      <c r="AA28" s="59"/>
      <c r="AB28" s="38"/>
    </row>
    <row r="29" spans="1:29" ht="15.6" customHeight="1" x14ac:dyDescent="0.15">
      <c r="A29" s="60"/>
      <c r="B29" s="61"/>
      <c r="C29" s="62"/>
      <c r="D29" s="36"/>
      <c r="E29" s="72"/>
      <c r="F29" s="58"/>
      <c r="G29" s="59"/>
      <c r="H29" s="38"/>
      <c r="I29" s="60"/>
      <c r="J29" s="61"/>
      <c r="K29" s="62"/>
      <c r="L29" s="36"/>
      <c r="M29" s="60"/>
      <c r="N29" s="61"/>
      <c r="O29" s="62"/>
      <c r="P29" s="36"/>
      <c r="Q29" s="60"/>
      <c r="R29" s="61"/>
      <c r="S29" s="62"/>
      <c r="T29" s="36"/>
      <c r="U29" s="60"/>
      <c r="V29" s="61"/>
      <c r="W29" s="62"/>
      <c r="X29" s="36"/>
      <c r="Y29" s="60"/>
      <c r="Z29" s="61"/>
      <c r="AA29" s="62"/>
      <c r="AB29" s="36"/>
    </row>
    <row r="30" spans="1:29" ht="15.6" customHeight="1" x14ac:dyDescent="0.15">
      <c r="A30" s="60" t="s">
        <v>29</v>
      </c>
      <c r="B30" s="61" t="s">
        <v>248</v>
      </c>
      <c r="C30" s="62">
        <v>3210</v>
      </c>
      <c r="D30" s="36"/>
      <c r="E30" s="60"/>
      <c r="F30" s="61"/>
      <c r="G30" s="62"/>
      <c r="H30" s="36"/>
      <c r="I30" s="60"/>
      <c r="J30" s="61"/>
      <c r="K30" s="62"/>
      <c r="L30" s="36"/>
      <c r="M30" s="60"/>
      <c r="N30" s="61"/>
      <c r="O30" s="62"/>
      <c r="P30" s="36"/>
      <c r="Q30" s="60"/>
      <c r="R30" s="61"/>
      <c r="S30" s="62"/>
      <c r="T30" s="36"/>
      <c r="U30" s="60"/>
      <c r="V30" s="61"/>
      <c r="W30" s="62"/>
      <c r="X30" s="36"/>
      <c r="Y30" s="60"/>
      <c r="Z30" s="61"/>
      <c r="AA30" s="62"/>
      <c r="AB30" s="36"/>
    </row>
    <row r="31" spans="1:29" ht="15.6" customHeight="1" x14ac:dyDescent="0.15">
      <c r="A31" s="60" t="s">
        <v>30</v>
      </c>
      <c r="B31" s="61" t="s">
        <v>387</v>
      </c>
      <c r="C31" s="62">
        <v>2380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6"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6" customHeight="1" x14ac:dyDescent="0.15">
      <c r="A33" s="60" t="s">
        <v>31</v>
      </c>
      <c r="B33" s="61" t="s">
        <v>178</v>
      </c>
      <c r="C33" s="62">
        <v>1840</v>
      </c>
      <c r="D33" s="36"/>
      <c r="E33" s="60"/>
      <c r="F33" s="61"/>
      <c r="G33" s="62"/>
      <c r="H33" s="36"/>
      <c r="I33" s="60"/>
      <c r="J33" s="61"/>
      <c r="K33" s="62"/>
      <c r="L33" s="36"/>
      <c r="M33" s="60"/>
      <c r="N33" s="61"/>
      <c r="O33" s="62"/>
      <c r="P33" s="36"/>
      <c r="Q33" s="60"/>
      <c r="R33" s="61"/>
      <c r="S33" s="62"/>
      <c r="T33" s="36"/>
      <c r="U33" s="60"/>
      <c r="V33" s="61"/>
      <c r="W33" s="62"/>
      <c r="X33" s="36"/>
      <c r="Y33" s="60"/>
      <c r="Z33" s="61"/>
      <c r="AA33" s="62"/>
      <c r="AB33" s="109"/>
    </row>
    <row r="34" spans="1:28" ht="15.6"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6" customHeight="1" x14ac:dyDescent="0.15">
      <c r="A35" s="60" t="s">
        <v>149</v>
      </c>
      <c r="B35" s="63" t="s">
        <v>165</v>
      </c>
      <c r="C35" s="64">
        <v>1410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5.6" customHeight="1" x14ac:dyDescent="0.15">
      <c r="A36" s="60"/>
      <c r="B36" s="63"/>
      <c r="C36" s="64"/>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5.6" customHeight="1" x14ac:dyDescent="0.15">
      <c r="A37" s="60" t="s">
        <v>417</v>
      </c>
      <c r="B37" s="61" t="s">
        <v>404</v>
      </c>
      <c r="C37" s="62">
        <v>2310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6" customHeight="1" x14ac:dyDescent="0.15">
      <c r="A38" s="60"/>
      <c r="B38" s="61"/>
      <c r="C38" s="62"/>
      <c r="D38" s="36"/>
      <c r="E38" s="60"/>
      <c r="F38" s="61"/>
      <c r="G38" s="62"/>
      <c r="H38" s="36"/>
      <c r="I38" s="60"/>
      <c r="J38" s="61"/>
      <c r="K38" s="62"/>
      <c r="L38" s="36"/>
      <c r="M38" s="60"/>
      <c r="N38" s="61"/>
      <c r="O38" s="62"/>
      <c r="P38" s="36"/>
      <c r="Q38" s="60"/>
      <c r="R38" s="61"/>
      <c r="S38" s="62"/>
      <c r="T38" s="36"/>
      <c r="U38" s="60"/>
      <c r="V38" s="61"/>
      <c r="W38" s="62"/>
      <c r="X38" s="36"/>
      <c r="Y38" s="60"/>
      <c r="Z38" s="61"/>
      <c r="AA38" s="62"/>
      <c r="AB38" s="36"/>
    </row>
    <row r="39" spans="1:28" ht="15.6" customHeight="1" x14ac:dyDescent="0.15">
      <c r="A39" s="60" t="s">
        <v>418</v>
      </c>
      <c r="B39" s="63" t="s">
        <v>329</v>
      </c>
      <c r="C39" s="64">
        <v>1490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5.6" customHeight="1" x14ac:dyDescent="0.15">
      <c r="A40" s="155"/>
      <c r="B40" s="105" t="s">
        <v>235</v>
      </c>
      <c r="C40" s="67">
        <f>SUM(C27:C39)</f>
        <v>16080</v>
      </c>
      <c r="D40" s="68">
        <f>SUM(D27:D39)</f>
        <v>0</v>
      </c>
      <c r="E40" s="155"/>
      <c r="F40" s="105" t="s">
        <v>235</v>
      </c>
      <c r="G40" s="67">
        <f>SUM(G27:G39)</f>
        <v>700</v>
      </c>
      <c r="H40" s="68">
        <f>SUM(H27:H39)</f>
        <v>0</v>
      </c>
      <c r="I40" s="155"/>
      <c r="J40" s="105"/>
      <c r="K40" s="67"/>
      <c r="L40" s="68"/>
      <c r="M40" s="155"/>
      <c r="N40" s="105"/>
      <c r="O40" s="67"/>
      <c r="P40" s="68"/>
      <c r="Q40" s="155"/>
      <c r="R40" s="66"/>
      <c r="S40" s="67"/>
      <c r="T40" s="68"/>
      <c r="U40" s="155"/>
      <c r="V40" s="66"/>
      <c r="W40" s="67"/>
      <c r="X40" s="68"/>
      <c r="Y40" s="155"/>
      <c r="Z40" s="105"/>
      <c r="AA40" s="67"/>
      <c r="AB40" s="68"/>
    </row>
    <row r="41" spans="1:28" ht="15.6" customHeight="1" x14ac:dyDescent="0.15">
      <c r="A41" s="156" t="s">
        <v>64</v>
      </c>
      <c r="S41" s="75"/>
      <c r="T41" s="69"/>
      <c r="W41" s="75"/>
      <c r="X41" s="69"/>
      <c r="AA41" s="70"/>
      <c r="AB41" s="71" t="s">
        <v>401</v>
      </c>
    </row>
    <row r="42" spans="1:28" ht="15.6" customHeight="1" x14ac:dyDescent="0.15">
      <c r="A42" s="156" t="s">
        <v>324</v>
      </c>
    </row>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N+pKfr0YNRQR4hz7cagZqW9JNzHYrBvSkuKdWUn47u9UMxp+t1NbOJPR/c133mMhFpKlQKdQwAjDS+XbIL9jbg==" saltValue="i4P3wfXbV/ijLevuJdjQ9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D1EC-D6CD-44AB-B7C9-FE046CB54DBC}">
  <dimension ref="A1:AD49"/>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30" ht="15" customHeight="1" x14ac:dyDescent="0.15">
      <c r="S1" s="107"/>
      <c r="T1" s="107"/>
      <c r="AB1" s="111" t="str">
        <f>徳島!AB1</f>
        <v>2025年9月</v>
      </c>
    </row>
    <row r="2" spans="1:30" ht="15" customHeight="1" x14ac:dyDescent="0.15">
      <c r="AB2" s="77" t="str">
        <f>徳島!AB2</f>
        <v>徳島県部数表</v>
      </c>
    </row>
    <row r="3" spans="1:30" ht="15" customHeight="1" x14ac:dyDescent="0.15">
      <c r="AB3" s="78" t="s">
        <v>69</v>
      </c>
    </row>
    <row r="4" spans="1:30" ht="5.0999999999999996" customHeight="1" x14ac:dyDescent="0.15"/>
    <row r="5" spans="1:30" s="49" customFormat="1" ht="15.95" customHeight="1" x14ac:dyDescent="0.15">
      <c r="A5" s="45"/>
      <c r="B5" s="46" t="s">
        <v>157</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3</v>
      </c>
    </row>
    <row r="6" spans="1:30" s="49" customFormat="1" ht="15.95" customHeight="1" x14ac:dyDescent="0.15">
      <c r="A6" s="154"/>
      <c r="B6" s="50" t="s">
        <v>237</v>
      </c>
      <c r="C6" s="51"/>
      <c r="D6" s="52"/>
      <c r="E6" s="157"/>
      <c r="F6" s="50"/>
      <c r="G6" s="50"/>
      <c r="H6" s="112"/>
      <c r="I6" s="157"/>
      <c r="J6" s="50"/>
      <c r="K6" s="55" t="s">
        <v>189</v>
      </c>
      <c r="L6" s="56">
        <f>C13+G13+K13+O13+S13+W13+AA13</f>
        <v>5360</v>
      </c>
      <c r="M6" s="157"/>
      <c r="N6" s="50"/>
      <c r="O6" s="55" t="s">
        <v>190</v>
      </c>
      <c r="P6" s="113">
        <f>D13+H13+L13+P13+T13+X13+AB13</f>
        <v>0</v>
      </c>
      <c r="Q6" s="158"/>
      <c r="R6" s="53"/>
      <c r="S6" s="53"/>
      <c r="T6" s="54"/>
      <c r="U6" s="159"/>
      <c r="V6" s="114"/>
      <c r="W6" s="114"/>
      <c r="X6" s="114"/>
      <c r="Y6" s="159"/>
      <c r="Z6" s="114"/>
      <c r="AA6" s="114"/>
      <c r="AB6" s="115"/>
      <c r="AC6" s="35"/>
    </row>
    <row r="7" spans="1:30" s="49" customFormat="1" ht="15.95" customHeight="1" x14ac:dyDescent="0.15">
      <c r="A7" s="72" t="s">
        <v>141</v>
      </c>
      <c r="B7" s="63" t="s">
        <v>392</v>
      </c>
      <c r="C7" s="64">
        <v>1660</v>
      </c>
      <c r="D7" s="37"/>
      <c r="E7" s="73" t="s">
        <v>353</v>
      </c>
      <c r="F7" s="63" t="s">
        <v>388</v>
      </c>
      <c r="G7" s="64">
        <v>140</v>
      </c>
      <c r="H7" s="37"/>
      <c r="I7" s="73"/>
      <c r="J7" s="61"/>
      <c r="K7" s="64"/>
      <c r="L7" s="37"/>
      <c r="M7" s="73"/>
      <c r="N7" s="61"/>
      <c r="O7" s="64"/>
      <c r="P7" s="37"/>
      <c r="Q7" s="73"/>
      <c r="R7" s="63"/>
      <c r="S7" s="64"/>
      <c r="T7" s="37"/>
      <c r="U7" s="73"/>
      <c r="V7" s="63"/>
      <c r="W7" s="64"/>
      <c r="X7" s="37"/>
      <c r="Y7" s="73"/>
      <c r="Z7" s="61"/>
      <c r="AA7" s="64"/>
      <c r="AB7" s="37"/>
      <c r="AC7" s="35" t="s">
        <v>113</v>
      </c>
    </row>
    <row r="8" spans="1:30" s="49" customFormat="1" ht="15.95" customHeight="1" x14ac:dyDescent="0.15">
      <c r="A8" s="60"/>
      <c r="B8" s="61"/>
      <c r="C8" s="62"/>
      <c r="D8" s="36"/>
      <c r="E8" s="60"/>
      <c r="F8" s="61"/>
      <c r="G8" s="62"/>
      <c r="H8" s="36"/>
      <c r="I8" s="73"/>
      <c r="J8" s="61"/>
      <c r="K8" s="64"/>
      <c r="L8" s="36"/>
      <c r="M8" s="60"/>
      <c r="N8" s="76"/>
      <c r="O8" s="62"/>
      <c r="P8" s="36"/>
      <c r="Q8" s="60"/>
      <c r="R8" s="61"/>
      <c r="S8" s="62"/>
      <c r="T8" s="36"/>
      <c r="U8" s="60"/>
      <c r="V8" s="61"/>
      <c r="W8" s="62"/>
      <c r="X8" s="36"/>
      <c r="Y8" s="73"/>
      <c r="Z8" s="61"/>
      <c r="AA8" s="64"/>
      <c r="AB8" s="36"/>
      <c r="AC8" s="35" t="s">
        <v>114</v>
      </c>
    </row>
    <row r="9" spans="1:30" s="49" customFormat="1" ht="15.95" customHeight="1" x14ac:dyDescent="0.15">
      <c r="A9" s="60" t="s">
        <v>32</v>
      </c>
      <c r="B9" s="61" t="s">
        <v>158</v>
      </c>
      <c r="C9" s="62">
        <v>1040</v>
      </c>
      <c r="D9" s="36"/>
      <c r="E9" s="60" t="s">
        <v>354</v>
      </c>
      <c r="F9" s="61" t="s">
        <v>173</v>
      </c>
      <c r="G9" s="62">
        <v>200</v>
      </c>
      <c r="H9" s="36"/>
      <c r="I9" s="60"/>
      <c r="J9" s="61"/>
      <c r="K9" s="62"/>
      <c r="L9" s="36"/>
      <c r="M9" s="60"/>
      <c r="N9" s="76"/>
      <c r="O9" s="62"/>
      <c r="P9" s="36"/>
      <c r="Q9" s="60"/>
      <c r="R9" s="61"/>
      <c r="S9" s="62"/>
      <c r="T9" s="36"/>
      <c r="U9" s="60"/>
      <c r="V9" s="61"/>
      <c r="W9" s="62"/>
      <c r="X9" s="36"/>
      <c r="Y9" s="60"/>
      <c r="Z9" s="61"/>
      <c r="AA9" s="62"/>
      <c r="AB9" s="36"/>
      <c r="AC9" s="35" t="s">
        <v>115</v>
      </c>
    </row>
    <row r="10" spans="1:30" s="49" customFormat="1" ht="15.95" customHeight="1" x14ac:dyDescent="0.15">
      <c r="A10" s="60" t="s">
        <v>33</v>
      </c>
      <c r="B10" s="61" t="s">
        <v>435</v>
      </c>
      <c r="C10" s="62">
        <v>2320</v>
      </c>
      <c r="D10" s="36"/>
      <c r="E10" s="60"/>
      <c r="F10" s="76"/>
      <c r="G10" s="62"/>
      <c r="H10" s="36"/>
      <c r="I10" s="60"/>
      <c r="J10" s="61"/>
      <c r="K10" s="62"/>
      <c r="L10" s="36"/>
      <c r="M10" s="73"/>
      <c r="N10" s="61"/>
      <c r="O10" s="64"/>
      <c r="P10" s="36"/>
      <c r="Q10" s="60"/>
      <c r="R10" s="61"/>
      <c r="S10" s="62"/>
      <c r="T10" s="36"/>
      <c r="U10" s="60"/>
      <c r="V10" s="61"/>
      <c r="W10" s="62"/>
      <c r="X10" s="36"/>
      <c r="Y10" s="60"/>
      <c r="Z10" s="61"/>
      <c r="AA10" s="62"/>
      <c r="AB10" s="36"/>
      <c r="AC10" s="35"/>
    </row>
    <row r="11" spans="1:30" s="49" customFormat="1" ht="15.95" customHeight="1" x14ac:dyDescent="0.15">
      <c r="A11" s="60"/>
      <c r="B11" s="63"/>
      <c r="C11" s="64"/>
      <c r="D11" s="37"/>
      <c r="E11" s="60"/>
      <c r="F11" s="76"/>
      <c r="G11" s="62"/>
      <c r="H11" s="37"/>
      <c r="I11" s="60"/>
      <c r="J11" s="61"/>
      <c r="K11" s="62"/>
      <c r="L11" s="37"/>
      <c r="M11" s="60"/>
      <c r="N11" s="76"/>
      <c r="O11" s="62"/>
      <c r="P11" s="37"/>
      <c r="Q11" s="73"/>
      <c r="R11" s="61"/>
      <c r="S11" s="64"/>
      <c r="T11" s="37"/>
      <c r="U11" s="73"/>
      <c r="V11" s="61"/>
      <c r="W11" s="64"/>
      <c r="X11" s="37"/>
      <c r="Y11" s="60"/>
      <c r="Z11" s="61"/>
      <c r="AA11" s="62"/>
      <c r="AB11" s="37"/>
      <c r="AC11" s="35" t="s">
        <v>116</v>
      </c>
    </row>
    <row r="12" spans="1:30" s="49" customFormat="1" ht="15.95" customHeight="1" x14ac:dyDescent="0.15">
      <c r="A12" s="60"/>
      <c r="B12" s="63"/>
      <c r="C12" s="64"/>
      <c r="D12" s="37"/>
      <c r="E12" s="73"/>
      <c r="F12" s="76"/>
      <c r="G12" s="62"/>
      <c r="H12" s="37"/>
      <c r="I12" s="73"/>
      <c r="J12" s="76"/>
      <c r="K12" s="64"/>
      <c r="L12" s="37"/>
      <c r="M12" s="60"/>
      <c r="N12" s="76"/>
      <c r="O12" s="62"/>
      <c r="P12" s="37"/>
      <c r="Q12" s="73"/>
      <c r="R12" s="61"/>
      <c r="S12" s="64"/>
      <c r="T12" s="37"/>
      <c r="U12" s="73"/>
      <c r="V12" s="61"/>
      <c r="W12" s="64"/>
      <c r="X12" s="37"/>
      <c r="Y12" s="73"/>
      <c r="Z12" s="76"/>
      <c r="AA12" s="64"/>
      <c r="AB12" s="37"/>
      <c r="AC12" s="35" t="s">
        <v>117</v>
      </c>
    </row>
    <row r="13" spans="1:30" ht="15.95" customHeight="1" x14ac:dyDescent="0.15">
      <c r="A13" s="155"/>
      <c r="B13" s="105" t="s">
        <v>235</v>
      </c>
      <c r="C13" s="67">
        <f>SUM(C7:C12)</f>
        <v>5020</v>
      </c>
      <c r="D13" s="68">
        <f>SUM(D7:D12)</f>
        <v>0</v>
      </c>
      <c r="E13" s="155"/>
      <c r="F13" s="105" t="s">
        <v>391</v>
      </c>
      <c r="G13" s="67">
        <f>SUM(G7:G12)</f>
        <v>340</v>
      </c>
      <c r="H13" s="68">
        <f>SUM(H7:H12)</f>
        <v>0</v>
      </c>
      <c r="I13" s="155"/>
      <c r="J13" s="105"/>
      <c r="K13" s="67"/>
      <c r="L13" s="68"/>
      <c r="M13" s="155"/>
      <c r="N13" s="105"/>
      <c r="O13" s="67"/>
      <c r="P13" s="68"/>
      <c r="Q13" s="155"/>
      <c r="R13" s="66"/>
      <c r="S13" s="67"/>
      <c r="T13" s="68"/>
      <c r="U13" s="155"/>
      <c r="V13" s="66"/>
      <c r="W13" s="67"/>
      <c r="X13" s="68"/>
      <c r="Y13" s="155"/>
      <c r="Z13" s="105"/>
      <c r="AA13" s="67"/>
      <c r="AB13" s="68"/>
      <c r="AC13" s="35" t="s">
        <v>118</v>
      </c>
      <c r="AD13" s="49"/>
    </row>
    <row r="14" spans="1:30" ht="15.95" customHeight="1" x14ac:dyDescent="0.15">
      <c r="A14" s="154"/>
      <c r="B14" s="50" t="s">
        <v>238</v>
      </c>
      <c r="C14" s="51"/>
      <c r="D14" s="52"/>
      <c r="E14" s="157"/>
      <c r="F14" s="50"/>
      <c r="G14" s="50"/>
      <c r="H14" s="112"/>
      <c r="I14" s="157"/>
      <c r="J14" s="50"/>
      <c r="K14" s="55" t="s">
        <v>77</v>
      </c>
      <c r="L14" s="56">
        <f>C23+G23+K23+O23+S23+W23+AA23</f>
        <v>14260</v>
      </c>
      <c r="M14" s="157"/>
      <c r="N14" s="50"/>
      <c r="O14" s="55" t="s">
        <v>191</v>
      </c>
      <c r="P14" s="113">
        <f>D23+H23+L23+P23+T23+X23+AB23</f>
        <v>0</v>
      </c>
      <c r="Q14" s="158"/>
      <c r="R14" s="53"/>
      <c r="S14" s="53"/>
      <c r="T14" s="54"/>
      <c r="U14" s="159"/>
      <c r="V14" s="114"/>
      <c r="W14" s="114"/>
      <c r="X14" s="114"/>
      <c r="Y14" s="159"/>
      <c r="Z14" s="114"/>
      <c r="AA14" s="114"/>
      <c r="AB14" s="115"/>
    </row>
    <row r="15" spans="1:30" ht="15.95" customHeight="1" x14ac:dyDescent="0.15">
      <c r="A15" s="72" t="s">
        <v>142</v>
      </c>
      <c r="B15" s="58" t="s">
        <v>301</v>
      </c>
      <c r="C15" s="59">
        <v>2580</v>
      </c>
      <c r="D15" s="38"/>
      <c r="E15" s="72" t="s">
        <v>355</v>
      </c>
      <c r="F15" s="58" t="s">
        <v>174</v>
      </c>
      <c r="G15" s="59">
        <v>380</v>
      </c>
      <c r="H15" s="38"/>
      <c r="I15" s="72"/>
      <c r="J15" s="58"/>
      <c r="K15" s="59"/>
      <c r="L15" s="38"/>
      <c r="M15" s="72"/>
      <c r="N15" s="58"/>
      <c r="O15" s="59"/>
      <c r="P15" s="38"/>
      <c r="Q15" s="72"/>
      <c r="R15" s="58"/>
      <c r="S15" s="59"/>
      <c r="T15" s="38"/>
      <c r="U15" s="72"/>
      <c r="V15" s="58"/>
      <c r="W15" s="59"/>
      <c r="X15" s="38"/>
      <c r="Y15" s="72"/>
      <c r="Z15" s="58"/>
      <c r="AA15" s="59"/>
      <c r="AB15" s="38"/>
      <c r="AC15" s="35" t="s">
        <v>119</v>
      </c>
    </row>
    <row r="16" spans="1:30" ht="15.95" customHeight="1" x14ac:dyDescent="0.15">
      <c r="A16" s="60" t="s">
        <v>63</v>
      </c>
      <c r="B16" s="61" t="s">
        <v>302</v>
      </c>
      <c r="C16" s="62">
        <v>1710</v>
      </c>
      <c r="D16" s="36"/>
      <c r="E16" s="60" t="s">
        <v>356</v>
      </c>
      <c r="F16" s="61" t="s">
        <v>328</v>
      </c>
      <c r="G16" s="62">
        <v>90</v>
      </c>
      <c r="H16" s="36"/>
      <c r="I16" s="60"/>
      <c r="J16" s="61"/>
      <c r="K16" s="62"/>
      <c r="L16" s="36"/>
      <c r="M16" s="60"/>
      <c r="N16" s="61"/>
      <c r="O16" s="62"/>
      <c r="P16" s="36"/>
      <c r="Q16" s="60"/>
      <c r="R16" s="61"/>
      <c r="S16" s="62"/>
      <c r="T16" s="36"/>
      <c r="U16" s="60"/>
      <c r="V16" s="61"/>
      <c r="W16" s="62"/>
      <c r="X16" s="36"/>
      <c r="Y16" s="60"/>
      <c r="Z16" s="61"/>
      <c r="AA16" s="62"/>
      <c r="AB16" s="36"/>
      <c r="AC16" s="35" t="s">
        <v>120</v>
      </c>
    </row>
    <row r="17" spans="1:29" ht="15.95" customHeight="1" x14ac:dyDescent="0.15">
      <c r="A17" s="60" t="s">
        <v>57</v>
      </c>
      <c r="B17" s="61" t="s">
        <v>303</v>
      </c>
      <c r="C17" s="62">
        <v>1170</v>
      </c>
      <c r="D17" s="36"/>
      <c r="E17" s="60"/>
      <c r="F17" s="61"/>
      <c r="G17" s="62"/>
      <c r="H17" s="36"/>
      <c r="I17" s="73"/>
      <c r="J17" s="63"/>
      <c r="K17" s="64"/>
      <c r="L17" s="36"/>
      <c r="M17" s="73"/>
      <c r="N17" s="63"/>
      <c r="O17" s="64"/>
      <c r="P17" s="36"/>
      <c r="Q17" s="60"/>
      <c r="R17" s="61"/>
      <c r="S17" s="62"/>
      <c r="T17" s="36"/>
      <c r="U17" s="60"/>
      <c r="V17" s="61"/>
      <c r="W17" s="62"/>
      <c r="X17" s="36"/>
      <c r="Y17" s="73"/>
      <c r="Z17" s="63"/>
      <c r="AA17" s="64"/>
      <c r="AB17" s="37"/>
      <c r="AC17" s="35" t="s">
        <v>121</v>
      </c>
    </row>
    <row r="18" spans="1:29" ht="15.95" customHeight="1" x14ac:dyDescent="0.15">
      <c r="A18" s="60" t="s">
        <v>58</v>
      </c>
      <c r="B18" s="63" t="s">
        <v>304</v>
      </c>
      <c r="C18" s="64">
        <v>1590</v>
      </c>
      <c r="D18" s="37"/>
      <c r="E18" s="73"/>
      <c r="F18" s="63"/>
      <c r="G18" s="64"/>
      <c r="H18" s="37"/>
      <c r="I18" s="73"/>
      <c r="J18" s="63"/>
      <c r="K18" s="64"/>
      <c r="L18" s="37"/>
      <c r="M18" s="73"/>
      <c r="N18" s="63"/>
      <c r="O18" s="64"/>
      <c r="P18" s="37"/>
      <c r="Q18" s="73"/>
      <c r="R18" s="63"/>
      <c r="S18" s="64"/>
      <c r="T18" s="37"/>
      <c r="U18" s="73"/>
      <c r="V18" s="63"/>
      <c r="W18" s="64"/>
      <c r="X18" s="37"/>
      <c r="Y18" s="73"/>
      <c r="Z18" s="63"/>
      <c r="AA18" s="64"/>
      <c r="AB18" s="37"/>
    </row>
    <row r="19" spans="1:29" ht="15.95" customHeight="1" x14ac:dyDescent="0.15">
      <c r="A19" s="60" t="s">
        <v>59</v>
      </c>
      <c r="B19" s="61" t="s">
        <v>305</v>
      </c>
      <c r="C19" s="62">
        <v>1510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5.95" customHeight="1" x14ac:dyDescent="0.15">
      <c r="A20" s="60" t="s">
        <v>60</v>
      </c>
      <c r="B20" s="61" t="s">
        <v>306</v>
      </c>
      <c r="C20" s="62">
        <v>2480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9" ht="15.95" customHeight="1" x14ac:dyDescent="0.15">
      <c r="A21" s="60" t="s">
        <v>61</v>
      </c>
      <c r="B21" s="61" t="s">
        <v>307</v>
      </c>
      <c r="C21" s="62">
        <v>1260</v>
      </c>
      <c r="D21" s="36"/>
      <c r="E21" s="60"/>
      <c r="F21" s="61"/>
      <c r="G21" s="62"/>
      <c r="H21" s="36"/>
      <c r="I21" s="60"/>
      <c r="J21" s="61"/>
      <c r="K21" s="62"/>
      <c r="L21" s="36"/>
      <c r="M21" s="60"/>
      <c r="N21" s="61"/>
      <c r="O21" s="62"/>
      <c r="P21" s="36"/>
      <c r="Q21" s="60"/>
      <c r="R21" s="61"/>
      <c r="S21" s="62"/>
      <c r="T21" s="36"/>
      <c r="U21" s="60"/>
      <c r="V21" s="61"/>
      <c r="W21" s="62"/>
      <c r="X21" s="36"/>
      <c r="Y21" s="60"/>
      <c r="Z21" s="61"/>
      <c r="AA21" s="62"/>
      <c r="AB21" s="36"/>
    </row>
    <row r="22" spans="1:29" ht="15.95" customHeight="1" x14ac:dyDescent="0.15">
      <c r="A22" s="65" t="s">
        <v>143</v>
      </c>
      <c r="B22" s="63" t="s">
        <v>50</v>
      </c>
      <c r="C22" s="64">
        <v>1490</v>
      </c>
      <c r="D22" s="37"/>
      <c r="E22" s="73"/>
      <c r="F22" s="63"/>
      <c r="G22" s="64"/>
      <c r="H22" s="37"/>
      <c r="I22" s="73"/>
      <c r="J22" s="63"/>
      <c r="K22" s="64"/>
      <c r="L22" s="37"/>
      <c r="M22" s="73"/>
      <c r="N22" s="63"/>
      <c r="O22" s="64"/>
      <c r="P22" s="37"/>
      <c r="Q22" s="73"/>
      <c r="R22" s="63"/>
      <c r="S22" s="64"/>
      <c r="T22" s="37"/>
      <c r="U22" s="73"/>
      <c r="V22" s="63"/>
      <c r="W22" s="64"/>
      <c r="X22" s="37"/>
      <c r="Y22" s="73"/>
      <c r="Z22" s="63"/>
      <c r="AA22" s="64"/>
      <c r="AB22" s="37"/>
    </row>
    <row r="23" spans="1:29" ht="15.95" customHeight="1" x14ac:dyDescent="0.15">
      <c r="A23" s="155"/>
      <c r="B23" s="105" t="s">
        <v>235</v>
      </c>
      <c r="C23" s="67">
        <f>SUM(C15:C22)</f>
        <v>13790</v>
      </c>
      <c r="D23" s="68">
        <f>SUM(D15:D22)</f>
        <v>0</v>
      </c>
      <c r="E23" s="155"/>
      <c r="F23" s="105" t="s">
        <v>235</v>
      </c>
      <c r="G23" s="67">
        <f>SUM(G15:G22)</f>
        <v>470</v>
      </c>
      <c r="H23" s="68">
        <f>SUM(H15:H22)</f>
        <v>0</v>
      </c>
      <c r="I23" s="155"/>
      <c r="J23" s="105"/>
      <c r="K23" s="67"/>
      <c r="L23" s="68"/>
      <c r="M23" s="155"/>
      <c r="N23" s="105"/>
      <c r="O23" s="67"/>
      <c r="P23" s="68"/>
      <c r="Q23" s="155"/>
      <c r="R23" s="105"/>
      <c r="S23" s="67"/>
      <c r="T23" s="68"/>
      <c r="U23" s="155"/>
      <c r="V23" s="66"/>
      <c r="W23" s="67"/>
      <c r="X23" s="68"/>
      <c r="Y23" s="155"/>
      <c r="Z23" s="105"/>
      <c r="AA23" s="67"/>
      <c r="AB23" s="68"/>
    </row>
    <row r="24" spans="1:29" ht="15.95" customHeight="1" x14ac:dyDescent="0.15">
      <c r="A24" s="154"/>
      <c r="B24" s="50" t="s">
        <v>239</v>
      </c>
      <c r="C24" s="51"/>
      <c r="D24" s="52"/>
      <c r="E24" s="157"/>
      <c r="F24" s="50"/>
      <c r="G24" s="50"/>
      <c r="H24" s="112"/>
      <c r="I24" s="157"/>
      <c r="J24" s="50"/>
      <c r="K24" s="55" t="s">
        <v>78</v>
      </c>
      <c r="L24" s="56">
        <f>C38+G38+K38+O38+S38+W38+AA38</f>
        <v>23930</v>
      </c>
      <c r="M24" s="157"/>
      <c r="N24" s="50"/>
      <c r="O24" s="55" t="s">
        <v>192</v>
      </c>
      <c r="P24" s="113">
        <f>D38+H38+L38+P38+T38+X38+AB38</f>
        <v>0</v>
      </c>
      <c r="Q24" s="158"/>
      <c r="R24" s="53"/>
      <c r="S24" s="53"/>
      <c r="T24" s="54"/>
      <c r="U24" s="159"/>
      <c r="V24" s="114"/>
      <c r="W24" s="114"/>
      <c r="X24" s="114"/>
      <c r="Y24" s="159"/>
      <c r="Z24" s="114"/>
      <c r="AA24" s="114"/>
      <c r="AB24" s="115"/>
    </row>
    <row r="25" spans="1:29" ht="15.95" customHeight="1" x14ac:dyDescent="0.15">
      <c r="A25" s="72" t="s">
        <v>419</v>
      </c>
      <c r="B25" s="61" t="s">
        <v>51</v>
      </c>
      <c r="C25" s="62">
        <v>2640</v>
      </c>
      <c r="D25" s="36"/>
      <c r="E25" s="60" t="s">
        <v>357</v>
      </c>
      <c r="F25" s="61" t="s">
        <v>7</v>
      </c>
      <c r="G25" s="62">
        <v>300</v>
      </c>
      <c r="H25" s="36"/>
      <c r="I25" s="60"/>
      <c r="J25" s="61"/>
      <c r="K25" s="62"/>
      <c r="L25" s="36"/>
      <c r="M25" s="60"/>
      <c r="N25" s="61"/>
      <c r="O25" s="62"/>
      <c r="P25" s="36"/>
      <c r="Q25" s="60"/>
      <c r="R25" s="61"/>
      <c r="S25" s="62"/>
      <c r="T25" s="36"/>
      <c r="U25" s="60"/>
      <c r="V25" s="61"/>
      <c r="W25" s="62"/>
      <c r="X25" s="36"/>
      <c r="Y25" s="60"/>
      <c r="Z25" s="61"/>
      <c r="AA25" s="62"/>
      <c r="AB25" s="36"/>
    </row>
    <row r="26" spans="1:29" ht="15.95" customHeight="1" x14ac:dyDescent="0.15">
      <c r="A26" s="72" t="s">
        <v>421</v>
      </c>
      <c r="B26" s="61" t="s">
        <v>295</v>
      </c>
      <c r="C26" s="62">
        <v>2470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9" ht="15.95" customHeight="1" x14ac:dyDescent="0.15">
      <c r="A27" s="72"/>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5.95" customHeight="1" x14ac:dyDescent="0.15">
      <c r="A28" s="60" t="s">
        <v>420</v>
      </c>
      <c r="B28" s="61" t="s">
        <v>322</v>
      </c>
      <c r="C28" s="62">
        <v>3260</v>
      </c>
      <c r="D28" s="36"/>
      <c r="E28" s="60" t="s">
        <v>358</v>
      </c>
      <c r="F28" s="61" t="s">
        <v>175</v>
      </c>
      <c r="G28" s="62">
        <v>120</v>
      </c>
      <c r="H28" s="36"/>
      <c r="I28" s="60"/>
      <c r="J28" s="61"/>
      <c r="K28" s="62"/>
      <c r="L28" s="36"/>
      <c r="M28" s="60"/>
      <c r="N28" s="61"/>
      <c r="O28" s="62"/>
      <c r="P28" s="36"/>
      <c r="Q28" s="60"/>
      <c r="R28" s="61"/>
      <c r="S28" s="62"/>
      <c r="T28" s="36"/>
      <c r="U28" s="60"/>
      <c r="V28" s="61"/>
      <c r="W28" s="62"/>
      <c r="X28" s="36"/>
      <c r="Y28" s="60"/>
      <c r="Z28" s="61"/>
      <c r="AA28" s="62"/>
      <c r="AB28" s="36"/>
    </row>
    <row r="29" spans="1:29" ht="15.9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5.95" customHeight="1" x14ac:dyDescent="0.15">
      <c r="A30" s="60"/>
      <c r="B30" s="61"/>
      <c r="C30" s="62"/>
      <c r="D30" s="36"/>
      <c r="E30" s="60" t="s">
        <v>359</v>
      </c>
      <c r="F30" s="61" t="s">
        <v>52</v>
      </c>
      <c r="G30" s="62">
        <v>220</v>
      </c>
      <c r="H30" s="36"/>
      <c r="I30" s="60"/>
      <c r="J30" s="61"/>
      <c r="K30" s="62"/>
      <c r="L30" s="36"/>
      <c r="M30" s="60"/>
      <c r="N30" s="61"/>
      <c r="O30" s="62"/>
      <c r="P30" s="36"/>
      <c r="Q30" s="60"/>
      <c r="R30" s="61"/>
      <c r="S30" s="62"/>
      <c r="T30" s="36"/>
      <c r="U30" s="60"/>
      <c r="V30" s="61"/>
      <c r="W30" s="62"/>
      <c r="X30" s="36"/>
      <c r="Y30" s="60"/>
      <c r="Z30" s="61"/>
      <c r="AA30" s="62"/>
      <c r="AB30" s="36"/>
    </row>
    <row r="31" spans="1:29" ht="15.95" customHeight="1" x14ac:dyDescent="0.15">
      <c r="A31" s="60" t="s">
        <v>409</v>
      </c>
      <c r="B31" s="61" t="s">
        <v>336</v>
      </c>
      <c r="C31" s="62">
        <v>8760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95"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95" customHeight="1" x14ac:dyDescent="0.15">
      <c r="A33" s="60"/>
      <c r="B33" s="61"/>
      <c r="C33" s="62"/>
      <c r="D33" s="36"/>
      <c r="E33" s="60" t="s">
        <v>360</v>
      </c>
      <c r="F33" s="61" t="s">
        <v>176</v>
      </c>
      <c r="G33" s="62">
        <v>300</v>
      </c>
      <c r="H33" s="36"/>
      <c r="I33" s="60"/>
      <c r="J33" s="61"/>
      <c r="K33" s="62"/>
      <c r="L33" s="36"/>
      <c r="M33" s="60"/>
      <c r="N33" s="61"/>
      <c r="O33" s="62"/>
      <c r="P33" s="36"/>
      <c r="Q33" s="60"/>
      <c r="R33" s="61"/>
      <c r="S33" s="62"/>
      <c r="T33" s="36"/>
      <c r="U33" s="60"/>
      <c r="V33" s="61"/>
      <c r="W33" s="62"/>
      <c r="X33" s="36"/>
      <c r="Y33" s="60"/>
      <c r="Z33" s="61"/>
      <c r="AA33" s="62"/>
      <c r="AB33" s="36"/>
    </row>
    <row r="34" spans="1:28" ht="15.95" customHeight="1" x14ac:dyDescent="0.15">
      <c r="A34" s="60" t="s">
        <v>413</v>
      </c>
      <c r="B34" s="61" t="s">
        <v>406</v>
      </c>
      <c r="C34" s="62">
        <v>2970</v>
      </c>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95" customHeight="1" x14ac:dyDescent="0.15">
      <c r="A35" s="60"/>
      <c r="B35" s="61"/>
      <c r="C35" s="62"/>
      <c r="D35" s="36"/>
      <c r="E35" s="60" t="s">
        <v>361</v>
      </c>
      <c r="F35" s="61" t="s">
        <v>177</v>
      </c>
      <c r="G35" s="62">
        <v>70</v>
      </c>
      <c r="H35" s="36"/>
      <c r="I35" s="60"/>
      <c r="J35" s="61"/>
      <c r="K35" s="62"/>
      <c r="L35" s="36"/>
      <c r="M35" s="60"/>
      <c r="N35" s="61"/>
      <c r="O35" s="62"/>
      <c r="P35" s="36"/>
      <c r="Q35" s="60"/>
      <c r="R35" s="61"/>
      <c r="S35" s="62"/>
      <c r="T35" s="36"/>
      <c r="U35" s="60"/>
      <c r="V35" s="61"/>
      <c r="W35" s="62"/>
      <c r="X35" s="36"/>
      <c r="Y35" s="60"/>
      <c r="Z35" s="61"/>
      <c r="AA35" s="62"/>
      <c r="AB35" s="36"/>
    </row>
    <row r="36" spans="1:28" ht="15.95" customHeight="1" x14ac:dyDescent="0.15">
      <c r="A36" s="60"/>
      <c r="B36" s="61"/>
      <c r="C36" s="62"/>
      <c r="D36" s="36"/>
      <c r="E36" s="60"/>
      <c r="F36" s="61"/>
      <c r="G36" s="62"/>
      <c r="H36" s="36"/>
      <c r="I36" s="60"/>
      <c r="J36" s="61"/>
      <c r="K36" s="62"/>
      <c r="L36" s="36"/>
      <c r="M36" s="60"/>
      <c r="N36" s="61"/>
      <c r="O36" s="62"/>
      <c r="P36" s="36"/>
      <c r="Q36" s="60"/>
      <c r="R36" s="61"/>
      <c r="S36" s="62"/>
      <c r="T36" s="36"/>
      <c r="U36" s="60"/>
      <c r="V36" s="61"/>
      <c r="W36" s="62"/>
      <c r="X36" s="36"/>
      <c r="Y36" s="60"/>
      <c r="Z36" s="61"/>
      <c r="AA36" s="62"/>
      <c r="AB36" s="36"/>
    </row>
    <row r="37" spans="1:28" ht="15.95" customHeight="1" x14ac:dyDescent="0.15">
      <c r="A37" s="60" t="s">
        <v>410</v>
      </c>
      <c r="B37" s="61" t="s">
        <v>425</v>
      </c>
      <c r="C37" s="62">
        <v>2820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95" customHeight="1" x14ac:dyDescent="0.15">
      <c r="A38" s="155"/>
      <c r="B38" s="105" t="s">
        <v>235</v>
      </c>
      <c r="C38" s="67">
        <f>SUM(C25:C37)</f>
        <v>22920</v>
      </c>
      <c r="D38" s="68">
        <f>SUM(D25:D37)</f>
        <v>0</v>
      </c>
      <c r="E38" s="155"/>
      <c r="F38" s="105" t="s">
        <v>235</v>
      </c>
      <c r="G38" s="67">
        <f>SUM(G25:G37)</f>
        <v>1010</v>
      </c>
      <c r="H38" s="68">
        <f>SUM(H25:H37)</f>
        <v>0</v>
      </c>
      <c r="I38" s="155"/>
      <c r="J38" s="105"/>
      <c r="K38" s="67"/>
      <c r="L38" s="68"/>
      <c r="M38" s="155"/>
      <c r="N38" s="105"/>
      <c r="O38" s="67"/>
      <c r="P38" s="68"/>
      <c r="Q38" s="155"/>
      <c r="R38" s="105"/>
      <c r="S38" s="67"/>
      <c r="T38" s="68"/>
      <c r="U38" s="155"/>
      <c r="V38" s="66"/>
      <c r="W38" s="67"/>
      <c r="X38" s="68"/>
      <c r="Y38" s="155"/>
      <c r="Z38" s="105"/>
      <c r="AA38" s="67"/>
      <c r="AB38" s="68"/>
    </row>
    <row r="39" spans="1:28" ht="15.95" customHeight="1" x14ac:dyDescent="0.15">
      <c r="A39" s="156" t="s">
        <v>64</v>
      </c>
      <c r="S39" s="75"/>
      <c r="T39" s="69"/>
      <c r="W39" s="75"/>
      <c r="X39" s="69"/>
      <c r="AA39" s="70"/>
      <c r="AB39" s="71" t="s">
        <v>401</v>
      </c>
    </row>
    <row r="40" spans="1:28" ht="15.95" customHeight="1" x14ac:dyDescent="0.15">
      <c r="A40" s="156" t="s">
        <v>311</v>
      </c>
    </row>
    <row r="41" spans="1:28" ht="15.95" customHeight="1" x14ac:dyDescent="0.15"/>
    <row r="42" spans="1:28" ht="15.95" customHeight="1" x14ac:dyDescent="0.15"/>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MfiX8ndtB352i+lyPkZudw/WUvm73aZB8T41twhlDokn9Yv9Z0wdSGZi/0WCwGkKoGU+8zgKYxlhojTk2UK5FQ==" saltValue="S+ruqx0xQSHWsh0w7TGzB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B007-3DA6-41A4-B8BD-7A0AE25AE580}">
  <dimension ref="A1:AC52"/>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2025年9月</v>
      </c>
      <c r="AC1" s="34"/>
    </row>
    <row r="2" spans="1:29" ht="15" customHeight="1" x14ac:dyDescent="0.15">
      <c r="AB2" s="77" t="str">
        <f>徳島!AB2</f>
        <v>徳島県部数表</v>
      </c>
      <c r="AC2" s="34"/>
    </row>
    <row r="3" spans="1:29" ht="15" customHeight="1" x14ac:dyDescent="0.15">
      <c r="AB3" s="78" t="s">
        <v>70</v>
      </c>
      <c r="AC3" s="34"/>
    </row>
    <row r="4" spans="1:29" ht="5.0999999999999996" customHeight="1" x14ac:dyDescent="0.15">
      <c r="AC4" s="34"/>
    </row>
    <row r="5" spans="1:29" s="49" customFormat="1" ht="13.5" customHeight="1" x14ac:dyDescent="0.15">
      <c r="A5" s="45"/>
      <c r="B5" s="46" t="s">
        <v>150</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4</v>
      </c>
    </row>
    <row r="6" spans="1:29" s="49" customFormat="1" ht="13.5" customHeight="1" x14ac:dyDescent="0.15">
      <c r="A6" s="154"/>
      <c r="B6" s="50" t="s">
        <v>282</v>
      </c>
      <c r="C6" s="51"/>
      <c r="D6" s="52"/>
      <c r="E6" s="157"/>
      <c r="F6" s="50"/>
      <c r="G6" s="50"/>
      <c r="H6" s="112"/>
      <c r="I6" s="157"/>
      <c r="J6" s="50"/>
      <c r="K6" s="55" t="s">
        <v>283</v>
      </c>
      <c r="L6" s="56">
        <f>C16+G16+K16+O16+S16+W16+AA16</f>
        <v>10790</v>
      </c>
      <c r="M6" s="157"/>
      <c r="N6" s="50"/>
      <c r="O6" s="55" t="s">
        <v>284</v>
      </c>
      <c r="P6" s="113">
        <f>D16+H16+L16+P16+T16+X16+AB16</f>
        <v>0</v>
      </c>
      <c r="Q6" s="158"/>
      <c r="R6" s="53"/>
      <c r="S6" s="53"/>
      <c r="T6" s="54"/>
      <c r="U6" s="159"/>
      <c r="V6" s="114"/>
      <c r="W6" s="114"/>
      <c r="X6" s="114"/>
      <c r="Y6" s="159"/>
      <c r="Z6" s="114"/>
      <c r="AA6" s="114"/>
      <c r="AB6" s="115"/>
      <c r="AC6" s="35"/>
    </row>
    <row r="7" spans="1:29" ht="13.5" customHeight="1" x14ac:dyDescent="0.15">
      <c r="A7" s="60" t="s">
        <v>45</v>
      </c>
      <c r="B7" s="61" t="s">
        <v>151</v>
      </c>
      <c r="C7" s="62">
        <v>1620</v>
      </c>
      <c r="D7" s="36"/>
      <c r="E7" s="60" t="s">
        <v>362</v>
      </c>
      <c r="F7" s="63" t="s">
        <v>9</v>
      </c>
      <c r="G7" s="62">
        <v>130</v>
      </c>
      <c r="H7" s="36"/>
      <c r="I7" s="60" t="s">
        <v>364</v>
      </c>
      <c r="J7" s="63" t="s">
        <v>9</v>
      </c>
      <c r="K7" s="62">
        <v>1090</v>
      </c>
      <c r="L7" s="36"/>
      <c r="M7" s="60"/>
      <c r="N7" s="63"/>
      <c r="O7" s="64"/>
      <c r="P7" s="36"/>
      <c r="Q7" s="60"/>
      <c r="R7" s="61"/>
      <c r="S7" s="62"/>
      <c r="T7" s="36"/>
      <c r="U7" s="60"/>
      <c r="V7" s="61"/>
      <c r="W7" s="62"/>
      <c r="X7" s="36"/>
      <c r="Y7" s="60" t="s">
        <v>364</v>
      </c>
      <c r="Z7" s="63" t="s">
        <v>335</v>
      </c>
      <c r="AA7" s="62">
        <v>500</v>
      </c>
      <c r="AB7" s="36"/>
      <c r="AC7" s="35" t="s">
        <v>285</v>
      </c>
    </row>
    <row r="8" spans="1:29" ht="13.5" customHeight="1" x14ac:dyDescent="0.15">
      <c r="A8" s="60" t="s">
        <v>34</v>
      </c>
      <c r="B8" s="63" t="s">
        <v>46</v>
      </c>
      <c r="C8" s="64">
        <v>1520</v>
      </c>
      <c r="D8" s="36"/>
      <c r="E8" s="60"/>
      <c r="F8" s="63"/>
      <c r="G8" s="62"/>
      <c r="H8" s="36"/>
      <c r="I8" s="60"/>
      <c r="J8" s="61"/>
      <c r="K8" s="62"/>
      <c r="L8" s="36"/>
      <c r="M8" s="60"/>
      <c r="N8" s="61"/>
      <c r="O8" s="62"/>
      <c r="P8" s="36"/>
      <c r="Q8" s="60"/>
      <c r="R8" s="61"/>
      <c r="S8" s="62"/>
      <c r="T8" s="36"/>
      <c r="U8" s="60"/>
      <c r="V8" s="61"/>
      <c r="W8" s="62"/>
      <c r="X8" s="36"/>
      <c r="Y8" s="60"/>
      <c r="Z8" s="63"/>
      <c r="AA8" s="64"/>
      <c r="AB8" s="36"/>
      <c r="AC8" s="35" t="s">
        <v>286</v>
      </c>
    </row>
    <row r="9" spans="1:29" ht="13.5" customHeight="1" x14ac:dyDescent="0.15">
      <c r="A9" s="60" t="s">
        <v>35</v>
      </c>
      <c r="B9" s="63" t="s">
        <v>47</v>
      </c>
      <c r="C9" s="64">
        <v>1830</v>
      </c>
      <c r="D9" s="37"/>
      <c r="E9" s="73"/>
      <c r="F9" s="63"/>
      <c r="G9" s="64"/>
      <c r="H9" s="37"/>
      <c r="I9" s="73"/>
      <c r="J9" s="63"/>
      <c r="K9" s="64"/>
      <c r="L9" s="37"/>
      <c r="M9" s="73"/>
      <c r="N9" s="63"/>
      <c r="O9" s="64"/>
      <c r="P9" s="37"/>
      <c r="Q9" s="73"/>
      <c r="R9" s="63"/>
      <c r="S9" s="64"/>
      <c r="T9" s="37"/>
      <c r="U9" s="73"/>
      <c r="V9" s="63"/>
      <c r="W9" s="64"/>
      <c r="X9" s="37"/>
      <c r="Y9" s="73"/>
      <c r="Z9" s="63"/>
      <c r="AA9" s="64"/>
      <c r="AB9" s="37"/>
      <c r="AC9" s="35" t="s">
        <v>287</v>
      </c>
    </row>
    <row r="10" spans="1:29" ht="13.5" customHeight="1" x14ac:dyDescent="0.15">
      <c r="A10" s="60" t="s">
        <v>36</v>
      </c>
      <c r="B10" s="63" t="s">
        <v>48</v>
      </c>
      <c r="C10" s="64">
        <v>1550</v>
      </c>
      <c r="D10" s="37"/>
      <c r="E10" s="73"/>
      <c r="F10" s="63"/>
      <c r="G10" s="64"/>
      <c r="H10" s="37"/>
      <c r="I10" s="73"/>
      <c r="J10" s="63"/>
      <c r="K10" s="64"/>
      <c r="L10" s="37"/>
      <c r="M10" s="73"/>
      <c r="N10" s="63"/>
      <c r="O10" s="64"/>
      <c r="P10" s="37"/>
      <c r="Q10" s="73"/>
      <c r="R10" s="63"/>
      <c r="S10" s="64"/>
      <c r="T10" s="37"/>
      <c r="U10" s="73"/>
      <c r="V10" s="63"/>
      <c r="W10" s="64"/>
      <c r="X10" s="37"/>
      <c r="Y10" s="73"/>
      <c r="Z10" s="63"/>
      <c r="AA10" s="64"/>
      <c r="AB10" s="37"/>
      <c r="AC10" s="35" t="s">
        <v>288</v>
      </c>
    </row>
    <row r="11" spans="1:29" ht="13.5" customHeight="1" x14ac:dyDescent="0.15">
      <c r="A11" s="60"/>
      <c r="B11" s="63"/>
      <c r="C11" s="64"/>
      <c r="D11" s="37"/>
      <c r="E11" s="60"/>
      <c r="F11" s="63"/>
      <c r="G11" s="62"/>
      <c r="H11" s="37"/>
      <c r="I11" s="73"/>
      <c r="J11" s="63"/>
      <c r="K11" s="64"/>
      <c r="L11" s="37"/>
      <c r="M11" s="73"/>
      <c r="N11" s="63"/>
      <c r="O11" s="64"/>
      <c r="P11" s="37"/>
      <c r="Q11" s="73"/>
      <c r="R11" s="63"/>
      <c r="S11" s="64"/>
      <c r="T11" s="37"/>
      <c r="U11" s="73"/>
      <c r="V11" s="63"/>
      <c r="W11" s="64"/>
      <c r="X11" s="37"/>
      <c r="Y11" s="73"/>
      <c r="Z11" s="63"/>
      <c r="AA11" s="64"/>
      <c r="AB11" s="37"/>
    </row>
    <row r="12" spans="1:29" ht="13.5" customHeight="1" x14ac:dyDescent="0.15">
      <c r="A12" s="60"/>
      <c r="B12" s="63"/>
      <c r="C12" s="64"/>
      <c r="D12" s="37"/>
      <c r="E12" s="73"/>
      <c r="F12" s="63"/>
      <c r="G12" s="64"/>
      <c r="H12" s="37"/>
      <c r="I12" s="73"/>
      <c r="J12" s="63"/>
      <c r="K12" s="64"/>
      <c r="L12" s="37"/>
      <c r="M12" s="73"/>
      <c r="N12" s="63"/>
      <c r="O12" s="64"/>
      <c r="P12" s="37"/>
      <c r="Q12" s="73"/>
      <c r="R12" s="63"/>
      <c r="S12" s="64"/>
      <c r="T12" s="37"/>
      <c r="U12" s="73"/>
      <c r="V12" s="63"/>
      <c r="W12" s="64"/>
      <c r="X12" s="37"/>
      <c r="Y12" s="73"/>
      <c r="Z12" s="63"/>
      <c r="AA12" s="64"/>
      <c r="AB12" s="37"/>
      <c r="AC12" s="35" t="s">
        <v>107</v>
      </c>
    </row>
    <row r="13" spans="1:29" ht="13.5" customHeight="1" x14ac:dyDescent="0.15">
      <c r="A13" s="60"/>
      <c r="B13" s="63"/>
      <c r="C13" s="64"/>
      <c r="D13" s="37"/>
      <c r="E13" s="73"/>
      <c r="F13" s="186"/>
      <c r="G13" s="64"/>
      <c r="H13" s="37"/>
      <c r="I13" s="73"/>
      <c r="J13" s="63"/>
      <c r="K13" s="64"/>
      <c r="L13" s="37"/>
      <c r="M13" s="73"/>
      <c r="N13" s="63"/>
      <c r="O13" s="64"/>
      <c r="P13" s="37"/>
      <c r="Q13" s="73"/>
      <c r="R13" s="63"/>
      <c r="S13" s="64"/>
      <c r="T13" s="37"/>
      <c r="U13" s="73"/>
      <c r="V13" s="63"/>
      <c r="W13" s="64"/>
      <c r="X13" s="37"/>
      <c r="Y13" s="73"/>
      <c r="Z13" s="63"/>
      <c r="AA13" s="64"/>
      <c r="AB13" s="37"/>
      <c r="AC13" s="35" t="s">
        <v>108</v>
      </c>
    </row>
    <row r="14" spans="1:29" ht="13.5" customHeight="1" x14ac:dyDescent="0.15">
      <c r="A14" s="60" t="s">
        <v>424</v>
      </c>
      <c r="B14" s="63" t="s">
        <v>167</v>
      </c>
      <c r="C14" s="64">
        <v>2430</v>
      </c>
      <c r="D14" s="37"/>
      <c r="E14" s="73" t="s">
        <v>363</v>
      </c>
      <c r="F14" s="63" t="s">
        <v>8</v>
      </c>
      <c r="G14" s="64">
        <v>120</v>
      </c>
      <c r="H14" s="37"/>
      <c r="I14" s="73"/>
      <c r="J14" s="63"/>
      <c r="K14" s="64"/>
      <c r="L14" s="37"/>
      <c r="M14" s="60"/>
      <c r="N14" s="63"/>
      <c r="O14" s="64"/>
      <c r="P14" s="37"/>
      <c r="Q14" s="73"/>
      <c r="R14" s="63"/>
      <c r="S14" s="64"/>
      <c r="T14" s="37"/>
      <c r="U14" s="73"/>
      <c r="V14" s="63"/>
      <c r="W14" s="64"/>
      <c r="X14" s="37"/>
      <c r="Y14" s="60"/>
      <c r="Z14" s="63"/>
      <c r="AA14" s="64"/>
      <c r="AB14" s="37"/>
      <c r="AC14" s="35" t="s">
        <v>288</v>
      </c>
    </row>
    <row r="15" spans="1:29" ht="13.5" customHeight="1" x14ac:dyDescent="0.15">
      <c r="A15" s="65"/>
      <c r="B15" s="63"/>
      <c r="C15" s="64"/>
      <c r="D15" s="37"/>
      <c r="E15" s="73"/>
      <c r="F15" s="63"/>
      <c r="G15" s="64"/>
      <c r="H15" s="37"/>
      <c r="I15" s="73"/>
      <c r="J15" s="63"/>
      <c r="K15" s="64"/>
      <c r="L15" s="37"/>
      <c r="M15" s="73"/>
      <c r="N15" s="63"/>
      <c r="O15" s="64"/>
      <c r="P15" s="37"/>
      <c r="Q15" s="73"/>
      <c r="R15" s="63"/>
      <c r="S15" s="64"/>
      <c r="T15" s="37"/>
      <c r="U15" s="73"/>
      <c r="V15" s="63"/>
      <c r="W15" s="64"/>
      <c r="X15" s="37"/>
      <c r="Y15" s="73"/>
      <c r="Z15" s="63"/>
      <c r="AA15" s="64"/>
      <c r="AB15" s="37"/>
    </row>
    <row r="16" spans="1:29" ht="13.5" customHeight="1" x14ac:dyDescent="0.15">
      <c r="A16" s="155"/>
      <c r="B16" s="105" t="s">
        <v>235</v>
      </c>
      <c r="C16" s="67">
        <f>SUM(C7:C15)</f>
        <v>8950</v>
      </c>
      <c r="D16" s="68">
        <f>SUM(D7:D15)</f>
        <v>0</v>
      </c>
      <c r="E16" s="155"/>
      <c r="F16" s="105" t="s">
        <v>235</v>
      </c>
      <c r="G16" s="67">
        <f>SUM(G7:G15)</f>
        <v>250</v>
      </c>
      <c r="H16" s="68">
        <f>SUM(H7:H15)</f>
        <v>0</v>
      </c>
      <c r="I16" s="155"/>
      <c r="J16" s="105" t="s">
        <v>235</v>
      </c>
      <c r="K16" s="67">
        <f>SUM(K7:K15)</f>
        <v>1090</v>
      </c>
      <c r="L16" s="68">
        <f>SUM(L7:L15)</f>
        <v>0</v>
      </c>
      <c r="M16" s="155"/>
      <c r="N16" s="105"/>
      <c r="O16" s="67"/>
      <c r="P16" s="68"/>
      <c r="Q16" s="155"/>
      <c r="R16" s="66"/>
      <c r="S16" s="67"/>
      <c r="T16" s="68"/>
      <c r="U16" s="155"/>
      <c r="V16" s="66"/>
      <c r="W16" s="67"/>
      <c r="X16" s="68"/>
      <c r="Y16" s="155"/>
      <c r="Z16" s="105" t="s">
        <v>235</v>
      </c>
      <c r="AA16" s="67">
        <f>SUM(AA7:AA15)</f>
        <v>500</v>
      </c>
      <c r="AB16" s="68">
        <f>SUM(AB7:AB15)</f>
        <v>0</v>
      </c>
      <c r="AC16" s="35" t="s">
        <v>109</v>
      </c>
    </row>
    <row r="17" spans="1:29" ht="13.5" customHeight="1" x14ac:dyDescent="0.15">
      <c r="A17" s="154"/>
      <c r="B17" s="50" t="s">
        <v>296</v>
      </c>
      <c r="C17" s="51"/>
      <c r="D17" s="52"/>
      <c r="E17" s="157"/>
      <c r="F17" s="50"/>
      <c r="G17" s="50"/>
      <c r="H17" s="112"/>
      <c r="I17" s="157"/>
      <c r="J17" s="50"/>
      <c r="K17" s="55" t="s">
        <v>297</v>
      </c>
      <c r="L17" s="56">
        <f>C24+G24+K24+O24+S24+W24+AA24</f>
        <v>8460</v>
      </c>
      <c r="M17" s="157"/>
      <c r="N17" s="50"/>
      <c r="O17" s="55" t="s">
        <v>298</v>
      </c>
      <c r="P17" s="113">
        <f>D24+H24+L24+P24+T24+X24+AB24</f>
        <v>0</v>
      </c>
      <c r="Q17" s="158"/>
      <c r="R17" s="53"/>
      <c r="S17" s="53"/>
      <c r="T17" s="54"/>
      <c r="U17" s="159"/>
      <c r="V17" s="114"/>
      <c r="W17" s="114"/>
      <c r="X17" s="114"/>
      <c r="Y17" s="159"/>
      <c r="Z17" s="114"/>
      <c r="AA17" s="114"/>
      <c r="AB17" s="115"/>
      <c r="AC17" s="35" t="s">
        <v>110</v>
      </c>
    </row>
    <row r="18" spans="1:29" ht="13.5" customHeight="1" x14ac:dyDescent="0.15">
      <c r="A18" s="72" t="s">
        <v>411</v>
      </c>
      <c r="B18" s="58" t="s">
        <v>159</v>
      </c>
      <c r="C18" s="59">
        <v>1630</v>
      </c>
      <c r="D18" s="38"/>
      <c r="E18" s="72"/>
      <c r="F18" s="58"/>
      <c r="G18" s="59"/>
      <c r="H18" s="38"/>
      <c r="I18" s="72"/>
      <c r="J18" s="58"/>
      <c r="K18" s="59"/>
      <c r="L18" s="38"/>
      <c r="M18" s="72"/>
      <c r="N18" s="58"/>
      <c r="O18" s="59"/>
      <c r="P18" s="38"/>
      <c r="Q18" s="72"/>
      <c r="R18" s="58"/>
      <c r="S18" s="59"/>
      <c r="T18" s="38"/>
      <c r="U18" s="72"/>
      <c r="V18" s="58"/>
      <c r="W18" s="59"/>
      <c r="X18" s="38"/>
      <c r="Y18" s="72"/>
      <c r="Z18" s="58"/>
      <c r="AA18" s="59"/>
      <c r="AB18" s="38"/>
      <c r="AC18" s="35" t="s">
        <v>288</v>
      </c>
    </row>
    <row r="19" spans="1:29" ht="13.5" customHeight="1" x14ac:dyDescent="0.15">
      <c r="A19" s="60" t="s">
        <v>412</v>
      </c>
      <c r="B19" s="61" t="s">
        <v>53</v>
      </c>
      <c r="C19" s="62">
        <v>1730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3.5" customHeight="1" x14ac:dyDescent="0.15">
      <c r="A20" s="72"/>
      <c r="B20" s="58"/>
      <c r="C20" s="59"/>
      <c r="D20" s="38"/>
      <c r="E20" s="72"/>
      <c r="F20" s="58"/>
      <c r="G20" s="59"/>
      <c r="H20" s="38"/>
      <c r="I20" s="72"/>
      <c r="J20" s="58"/>
      <c r="K20" s="59"/>
      <c r="L20" s="38"/>
      <c r="M20" s="72"/>
      <c r="N20" s="58"/>
      <c r="O20" s="59"/>
      <c r="P20" s="38"/>
      <c r="Q20" s="72"/>
      <c r="R20" s="58"/>
      <c r="S20" s="59"/>
      <c r="T20" s="38"/>
      <c r="U20" s="72"/>
      <c r="V20" s="58"/>
      <c r="W20" s="59"/>
      <c r="X20" s="38"/>
      <c r="Y20" s="72"/>
      <c r="Z20" s="58"/>
      <c r="AA20" s="59"/>
      <c r="AB20" s="38"/>
      <c r="AC20" s="35" t="s">
        <v>109</v>
      </c>
    </row>
    <row r="21" spans="1:29" ht="13.5" customHeight="1" x14ac:dyDescent="0.15">
      <c r="A21" s="72" t="s">
        <v>407</v>
      </c>
      <c r="B21" s="58" t="s">
        <v>299</v>
      </c>
      <c r="C21" s="59">
        <v>2280</v>
      </c>
      <c r="D21" s="38"/>
      <c r="E21" s="72" t="s">
        <v>365</v>
      </c>
      <c r="F21" s="58" t="s">
        <v>169</v>
      </c>
      <c r="G21" s="59">
        <v>100</v>
      </c>
      <c r="H21" s="38"/>
      <c r="I21" s="72"/>
      <c r="J21" s="58"/>
      <c r="K21" s="59"/>
      <c r="L21" s="38"/>
      <c r="M21" s="72"/>
      <c r="N21" s="58"/>
      <c r="O21" s="59"/>
      <c r="P21" s="38"/>
      <c r="Q21" s="72"/>
      <c r="R21" s="58"/>
      <c r="S21" s="59"/>
      <c r="T21" s="38"/>
      <c r="U21" s="72"/>
      <c r="V21" s="58"/>
      <c r="W21" s="59"/>
      <c r="X21" s="38"/>
      <c r="Y21" s="72"/>
      <c r="Z21" s="58"/>
      <c r="AA21" s="59"/>
      <c r="AB21" s="38"/>
      <c r="AC21" s="35" t="s">
        <v>110</v>
      </c>
    </row>
    <row r="22" spans="1:29" ht="13.5" customHeight="1" x14ac:dyDescent="0.15">
      <c r="A22" s="60" t="s">
        <v>408</v>
      </c>
      <c r="B22" s="61" t="s">
        <v>152</v>
      </c>
      <c r="C22" s="62">
        <v>2410</v>
      </c>
      <c r="D22" s="36"/>
      <c r="E22" s="60" t="s">
        <v>366</v>
      </c>
      <c r="F22" s="61" t="s">
        <v>170</v>
      </c>
      <c r="G22" s="62">
        <v>310</v>
      </c>
      <c r="H22" s="36"/>
      <c r="I22" s="60"/>
      <c r="J22" s="61"/>
      <c r="K22" s="62"/>
      <c r="L22" s="36"/>
      <c r="M22" s="60"/>
      <c r="N22" s="61"/>
      <c r="O22" s="62"/>
      <c r="P22" s="36"/>
      <c r="Q22" s="60"/>
      <c r="R22" s="61"/>
      <c r="S22" s="62"/>
      <c r="T22" s="36"/>
      <c r="U22" s="60"/>
      <c r="V22" s="61"/>
      <c r="W22" s="62"/>
      <c r="X22" s="36"/>
      <c r="Y22" s="60"/>
      <c r="Z22" s="61"/>
      <c r="AA22" s="62"/>
      <c r="AB22" s="36"/>
      <c r="AC22" s="35" t="s">
        <v>106</v>
      </c>
    </row>
    <row r="23" spans="1:29" ht="13.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9" ht="13.5" customHeight="1" x14ac:dyDescent="0.15">
      <c r="A24" s="155"/>
      <c r="B24" s="105" t="s">
        <v>235</v>
      </c>
      <c r="C24" s="67">
        <f>SUM(C18:C23)</f>
        <v>8050</v>
      </c>
      <c r="D24" s="68">
        <f>SUM(D18:D23)</f>
        <v>0</v>
      </c>
      <c r="E24" s="155"/>
      <c r="F24" s="105" t="s">
        <v>235</v>
      </c>
      <c r="G24" s="67">
        <f>SUM(G18:G23)</f>
        <v>410</v>
      </c>
      <c r="H24" s="68">
        <f>SUM(H18:H23)</f>
        <v>0</v>
      </c>
      <c r="I24" s="155"/>
      <c r="J24" s="66"/>
      <c r="K24" s="67"/>
      <c r="L24" s="68"/>
      <c r="M24" s="155"/>
      <c r="N24" s="105"/>
      <c r="O24" s="67"/>
      <c r="P24" s="68"/>
      <c r="Q24" s="155"/>
      <c r="R24" s="66"/>
      <c r="S24" s="67"/>
      <c r="T24" s="68"/>
      <c r="U24" s="155"/>
      <c r="V24" s="66"/>
      <c r="W24" s="67"/>
      <c r="X24" s="68"/>
      <c r="Y24" s="155"/>
      <c r="Z24" s="66"/>
      <c r="AA24" s="67"/>
      <c r="AB24" s="68"/>
      <c r="AC24" s="35" t="s">
        <v>111</v>
      </c>
    </row>
    <row r="25" spans="1:29" ht="13.5" customHeight="1" x14ac:dyDescent="0.15">
      <c r="A25" s="154"/>
      <c r="B25" s="50" t="s">
        <v>290</v>
      </c>
      <c r="C25" s="51"/>
      <c r="D25" s="52"/>
      <c r="E25" s="157"/>
      <c r="F25" s="50"/>
      <c r="G25" s="50"/>
      <c r="H25" s="112"/>
      <c r="I25" s="157"/>
      <c r="J25" s="50"/>
      <c r="K25" s="55" t="s">
        <v>291</v>
      </c>
      <c r="L25" s="56">
        <f>C32+G32+K32+O32+S32+W32+AA32</f>
        <v>4610</v>
      </c>
      <c r="M25" s="157"/>
      <c r="N25" s="50"/>
      <c r="O25" s="55" t="s">
        <v>292</v>
      </c>
      <c r="P25" s="113">
        <f>D32+H32+L32+P32+T32+X32+AB32</f>
        <v>0</v>
      </c>
      <c r="Q25" s="158"/>
      <c r="R25" s="53"/>
      <c r="S25" s="53"/>
      <c r="T25" s="54"/>
      <c r="U25" s="159"/>
      <c r="V25" s="114"/>
      <c r="W25" s="114"/>
      <c r="X25" s="114"/>
      <c r="Y25" s="159"/>
      <c r="Z25" s="114"/>
      <c r="AA25" s="114"/>
      <c r="AB25" s="115"/>
      <c r="AC25" s="35" t="s">
        <v>112</v>
      </c>
    </row>
    <row r="26" spans="1:29" ht="13.5" customHeight="1" x14ac:dyDescent="0.15">
      <c r="A26" s="60" t="s">
        <v>137</v>
      </c>
      <c r="B26" s="61" t="s">
        <v>168</v>
      </c>
      <c r="C26" s="62">
        <v>1340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c r="AC26" s="35" t="s">
        <v>288</v>
      </c>
    </row>
    <row r="27" spans="1:29" ht="13.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3.5" customHeight="1" x14ac:dyDescent="0.15">
      <c r="A28" s="60" t="s">
        <v>37</v>
      </c>
      <c r="B28" s="61" t="s">
        <v>153</v>
      </c>
      <c r="C28" s="62">
        <v>3040</v>
      </c>
      <c r="D28" s="36"/>
      <c r="E28" s="60" t="s">
        <v>367</v>
      </c>
      <c r="F28" s="61" t="s">
        <v>389</v>
      </c>
      <c r="G28" s="62">
        <v>230</v>
      </c>
      <c r="H28" s="36"/>
      <c r="I28" s="60"/>
      <c r="J28" s="61"/>
      <c r="K28" s="62"/>
      <c r="L28" s="36"/>
      <c r="M28" s="60"/>
      <c r="N28" s="61"/>
      <c r="O28" s="62"/>
      <c r="P28" s="36"/>
      <c r="Q28" s="60"/>
      <c r="R28" s="61"/>
      <c r="S28" s="62"/>
      <c r="T28" s="36"/>
      <c r="U28" s="60"/>
      <c r="V28" s="61"/>
      <c r="W28" s="62"/>
      <c r="X28" s="36"/>
      <c r="Y28" s="60"/>
      <c r="Z28" s="61"/>
      <c r="AA28" s="62"/>
      <c r="AB28" s="36"/>
    </row>
    <row r="29" spans="1:29" ht="13.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3.5" customHeight="1" x14ac:dyDescent="0.15">
      <c r="A30" s="60"/>
      <c r="B30" s="61"/>
      <c r="C30" s="62"/>
      <c r="D30" s="36"/>
      <c r="E30" s="60"/>
      <c r="F30" s="63"/>
      <c r="G30" s="62"/>
      <c r="H30" s="36"/>
      <c r="I30" s="60"/>
      <c r="J30" s="61"/>
      <c r="K30" s="62"/>
      <c r="L30" s="36"/>
      <c r="M30" s="60"/>
      <c r="N30" s="61"/>
      <c r="O30" s="62"/>
      <c r="P30" s="36"/>
      <c r="Q30" s="60"/>
      <c r="R30" s="61"/>
      <c r="S30" s="62"/>
      <c r="T30" s="36"/>
      <c r="U30" s="60"/>
      <c r="V30" s="61"/>
      <c r="W30" s="62"/>
      <c r="X30" s="36"/>
      <c r="Y30" s="60"/>
      <c r="Z30" s="61"/>
      <c r="AA30" s="62"/>
      <c r="AB30" s="36"/>
    </row>
    <row r="31" spans="1:29" ht="13.5" customHeight="1" x14ac:dyDescent="0.15">
      <c r="A31" s="65"/>
      <c r="B31" s="63"/>
      <c r="C31" s="64"/>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9" ht="13.5" customHeight="1" x14ac:dyDescent="0.15">
      <c r="A32" s="155"/>
      <c r="B32" s="105" t="s">
        <v>235</v>
      </c>
      <c r="C32" s="67">
        <f>SUM(C26:C31)</f>
        <v>4380</v>
      </c>
      <c r="D32" s="68">
        <f>SUM(D26:D31)</f>
        <v>0</v>
      </c>
      <c r="E32" s="155"/>
      <c r="F32" s="105" t="s">
        <v>235</v>
      </c>
      <c r="G32" s="67">
        <f>SUM(G26:G31)</f>
        <v>230</v>
      </c>
      <c r="H32" s="68">
        <f>SUM(H26:H31)</f>
        <v>0</v>
      </c>
      <c r="I32" s="155"/>
      <c r="J32" s="105"/>
      <c r="K32" s="67"/>
      <c r="L32" s="68"/>
      <c r="M32" s="155"/>
      <c r="N32" s="105"/>
      <c r="O32" s="67"/>
      <c r="P32" s="68"/>
      <c r="Q32" s="155"/>
      <c r="R32" s="66"/>
      <c r="S32" s="67"/>
      <c r="T32" s="68"/>
      <c r="U32" s="155"/>
      <c r="V32" s="66"/>
      <c r="W32" s="67"/>
      <c r="X32" s="68"/>
      <c r="Y32" s="155"/>
      <c r="Z32" s="66"/>
      <c r="AA32" s="67"/>
      <c r="AB32" s="68"/>
    </row>
    <row r="33" spans="1:29" ht="13.5" customHeight="1" x14ac:dyDescent="0.15">
      <c r="A33" s="154"/>
      <c r="B33" s="50" t="s">
        <v>236</v>
      </c>
      <c r="C33" s="51"/>
      <c r="D33" s="52"/>
      <c r="E33" s="157"/>
      <c r="F33" s="50"/>
      <c r="G33" s="50"/>
      <c r="H33" s="112"/>
      <c r="I33" s="157"/>
      <c r="J33" s="50"/>
      <c r="K33" s="55" t="s">
        <v>187</v>
      </c>
      <c r="L33" s="56">
        <f>C36+G36+K36+O36+S36+W36+AA36</f>
        <v>3300</v>
      </c>
      <c r="M33" s="157"/>
      <c r="N33" s="50"/>
      <c r="O33" s="55" t="s">
        <v>188</v>
      </c>
      <c r="P33" s="113">
        <f>D36+H36+L36+P36+T36+X36+AB36</f>
        <v>0</v>
      </c>
      <c r="Q33" s="158"/>
      <c r="R33" s="53"/>
      <c r="S33" s="53"/>
      <c r="T33" s="54"/>
      <c r="U33" s="159"/>
      <c r="V33" s="114"/>
      <c r="W33" s="114"/>
      <c r="X33" s="114"/>
      <c r="Y33" s="159"/>
      <c r="Z33" s="114"/>
      <c r="AA33" s="114"/>
      <c r="AB33" s="115"/>
    </row>
    <row r="34" spans="1:29" ht="13.5" customHeight="1" x14ac:dyDescent="0.15">
      <c r="A34" s="60" t="s">
        <v>422</v>
      </c>
      <c r="B34" s="61" t="s">
        <v>154</v>
      </c>
      <c r="C34" s="62">
        <v>1710</v>
      </c>
      <c r="D34" s="36"/>
      <c r="E34" s="60" t="s">
        <v>368</v>
      </c>
      <c r="F34" s="61" t="s">
        <v>171</v>
      </c>
      <c r="G34" s="62">
        <v>120</v>
      </c>
      <c r="H34" s="36"/>
      <c r="I34" s="60"/>
      <c r="J34" s="61"/>
      <c r="K34" s="62"/>
      <c r="L34" s="36"/>
      <c r="M34" s="60"/>
      <c r="N34" s="61"/>
      <c r="O34" s="62"/>
      <c r="P34" s="36"/>
      <c r="Q34" s="60"/>
      <c r="R34" s="61"/>
      <c r="S34" s="62"/>
      <c r="T34" s="36"/>
      <c r="U34" s="60"/>
      <c r="V34" s="61"/>
      <c r="W34" s="62"/>
      <c r="X34" s="36"/>
      <c r="Y34" s="60"/>
      <c r="Z34" s="61"/>
      <c r="AA34" s="62"/>
      <c r="AB34" s="36"/>
    </row>
    <row r="35" spans="1:29" ht="13.5" customHeight="1" x14ac:dyDescent="0.15">
      <c r="A35" s="60" t="s">
        <v>423</v>
      </c>
      <c r="B35" s="63" t="s">
        <v>325</v>
      </c>
      <c r="C35" s="64">
        <v>1470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9" ht="13.5" customHeight="1" x14ac:dyDescent="0.15">
      <c r="A36" s="155"/>
      <c r="B36" s="105" t="s">
        <v>235</v>
      </c>
      <c r="C36" s="67">
        <f>SUM(C34:C35)</f>
        <v>3180</v>
      </c>
      <c r="D36" s="68">
        <f>SUM(D34:D35)</f>
        <v>0</v>
      </c>
      <c r="E36" s="155"/>
      <c r="F36" s="105" t="s">
        <v>235</v>
      </c>
      <c r="G36" s="67">
        <f>SUM(G34:G35)</f>
        <v>120</v>
      </c>
      <c r="H36" s="68">
        <f>SUM(H34:H35)</f>
        <v>0</v>
      </c>
      <c r="I36" s="155"/>
      <c r="J36" s="105"/>
      <c r="K36" s="67"/>
      <c r="L36" s="68"/>
      <c r="M36" s="155"/>
      <c r="N36" s="105"/>
      <c r="O36" s="67"/>
      <c r="P36" s="68"/>
      <c r="Q36" s="155"/>
      <c r="R36" s="66"/>
      <c r="S36" s="67"/>
      <c r="T36" s="68"/>
      <c r="U36" s="155"/>
      <c r="V36" s="66"/>
      <c r="W36" s="67"/>
      <c r="X36" s="68"/>
      <c r="Y36" s="155"/>
      <c r="Z36" s="66"/>
      <c r="AA36" s="67"/>
      <c r="AB36" s="68"/>
    </row>
    <row r="37" spans="1:29" ht="13.5" customHeight="1" x14ac:dyDescent="0.15">
      <c r="A37" s="154"/>
      <c r="B37" s="50" t="s">
        <v>308</v>
      </c>
      <c r="C37" s="51"/>
      <c r="D37" s="52"/>
      <c r="E37" s="157"/>
      <c r="F37" s="50"/>
      <c r="G37" s="50"/>
      <c r="H37" s="112"/>
      <c r="I37" s="157"/>
      <c r="J37" s="50"/>
      <c r="K37" s="55" t="s">
        <v>312</v>
      </c>
      <c r="L37" s="56">
        <f>C45+G45+K45+O45+S45+W45+AA45</f>
        <v>8680</v>
      </c>
      <c r="M37" s="157"/>
      <c r="N37" s="50"/>
      <c r="O37" s="55" t="s">
        <v>313</v>
      </c>
      <c r="P37" s="113">
        <f>D45+H45+L45+P45+T45+X45+AB45</f>
        <v>0</v>
      </c>
      <c r="Q37" s="158"/>
      <c r="R37" s="53"/>
      <c r="S37" s="53"/>
      <c r="T37" s="54"/>
      <c r="U37" s="159"/>
      <c r="V37" s="114"/>
      <c r="W37" s="114"/>
      <c r="X37" s="114"/>
      <c r="Y37" s="159"/>
      <c r="Z37" s="114"/>
      <c r="AA37" s="114"/>
      <c r="AB37" s="115"/>
    </row>
    <row r="38" spans="1:29" ht="13.5" customHeight="1" x14ac:dyDescent="0.15">
      <c r="A38" s="72" t="s">
        <v>138</v>
      </c>
      <c r="B38" s="58" t="s">
        <v>249</v>
      </c>
      <c r="C38" s="59">
        <v>850</v>
      </c>
      <c r="D38" s="38"/>
      <c r="E38" s="60"/>
      <c r="F38" s="61"/>
      <c r="G38" s="62"/>
      <c r="H38" s="38"/>
      <c r="I38" s="60"/>
      <c r="J38" s="61"/>
      <c r="K38" s="62"/>
      <c r="L38" s="36"/>
      <c r="M38" s="72"/>
      <c r="N38" s="58"/>
      <c r="O38" s="59"/>
      <c r="P38" s="38"/>
      <c r="Q38" s="72"/>
      <c r="R38" s="58"/>
      <c r="S38" s="59"/>
      <c r="T38" s="38"/>
      <c r="U38" s="72"/>
      <c r="V38" s="58"/>
      <c r="W38" s="59"/>
      <c r="X38" s="38"/>
      <c r="Y38" s="60"/>
      <c r="Z38" s="58"/>
      <c r="AA38" s="59"/>
      <c r="AB38" s="38"/>
    </row>
    <row r="39" spans="1:29" ht="13.5" customHeight="1" x14ac:dyDescent="0.15">
      <c r="A39" s="60" t="s">
        <v>139</v>
      </c>
      <c r="B39" s="61" t="s">
        <v>155</v>
      </c>
      <c r="C39" s="62">
        <v>1710</v>
      </c>
      <c r="D39" s="36"/>
      <c r="E39" s="72"/>
      <c r="F39" s="58"/>
      <c r="G39" s="59"/>
      <c r="H39" s="36"/>
      <c r="I39" s="60"/>
      <c r="J39" s="61"/>
      <c r="K39" s="62"/>
      <c r="L39" s="36"/>
      <c r="M39" s="60"/>
      <c r="N39" s="61"/>
      <c r="O39" s="62"/>
      <c r="P39" s="36"/>
      <c r="Q39" s="60"/>
      <c r="R39" s="61"/>
      <c r="S39" s="62"/>
      <c r="T39" s="36"/>
      <c r="U39" s="60"/>
      <c r="V39" s="61"/>
      <c r="W39" s="62"/>
      <c r="X39" s="36"/>
      <c r="Y39" s="60"/>
      <c r="Z39" s="58"/>
      <c r="AA39" s="59"/>
      <c r="AB39" s="36"/>
    </row>
    <row r="40" spans="1:29" ht="13.5" customHeight="1" x14ac:dyDescent="0.15">
      <c r="A40" s="60" t="s">
        <v>38</v>
      </c>
      <c r="B40" s="61" t="s">
        <v>403</v>
      </c>
      <c r="C40" s="62">
        <v>1890</v>
      </c>
      <c r="D40" s="36"/>
      <c r="E40" s="60"/>
      <c r="F40" s="61"/>
      <c r="G40" s="62"/>
      <c r="H40" s="36"/>
      <c r="I40" s="60"/>
      <c r="J40" s="61"/>
      <c r="K40" s="62"/>
      <c r="L40" s="36"/>
      <c r="M40" s="60"/>
      <c r="N40" s="61"/>
      <c r="O40" s="62"/>
      <c r="P40" s="36"/>
      <c r="Q40" s="60"/>
      <c r="R40" s="61"/>
      <c r="S40" s="62"/>
      <c r="T40" s="36"/>
      <c r="U40" s="60"/>
      <c r="V40" s="61"/>
      <c r="W40" s="62"/>
      <c r="X40" s="36"/>
      <c r="Y40" s="60"/>
      <c r="Z40" s="61"/>
      <c r="AA40" s="62"/>
      <c r="AB40" s="36"/>
    </row>
    <row r="41" spans="1:29" ht="13.5" customHeight="1" x14ac:dyDescent="0.15">
      <c r="A41" s="60"/>
      <c r="B41" s="61"/>
      <c r="C41" s="62"/>
      <c r="D41" s="36"/>
      <c r="E41" s="60"/>
      <c r="F41" s="61"/>
      <c r="G41" s="62"/>
      <c r="H41" s="36"/>
      <c r="I41" s="60"/>
      <c r="J41" s="58"/>
      <c r="K41" s="62"/>
      <c r="L41" s="36"/>
      <c r="M41" s="60"/>
      <c r="N41" s="61"/>
      <c r="O41" s="62"/>
      <c r="P41" s="36"/>
      <c r="Q41" s="60"/>
      <c r="R41" s="61"/>
      <c r="S41" s="62"/>
      <c r="T41" s="36"/>
      <c r="U41" s="60"/>
      <c r="V41" s="61"/>
      <c r="W41" s="62"/>
      <c r="X41" s="36"/>
      <c r="Y41" s="60"/>
      <c r="Z41" s="61"/>
      <c r="AA41" s="62"/>
      <c r="AB41" s="36"/>
    </row>
    <row r="42" spans="1:29" ht="13.5" customHeight="1" x14ac:dyDescent="0.15">
      <c r="A42" s="60" t="s">
        <v>39</v>
      </c>
      <c r="B42" s="61" t="s">
        <v>156</v>
      </c>
      <c r="C42" s="62">
        <v>2300</v>
      </c>
      <c r="D42" s="36"/>
      <c r="E42" s="60" t="s">
        <v>371</v>
      </c>
      <c r="F42" s="61" t="s">
        <v>172</v>
      </c>
      <c r="G42" s="62">
        <v>80</v>
      </c>
      <c r="H42" s="36"/>
      <c r="I42" s="60" t="s">
        <v>369</v>
      </c>
      <c r="J42" s="61" t="s">
        <v>433</v>
      </c>
      <c r="K42" s="62">
        <v>320</v>
      </c>
      <c r="L42" s="36"/>
      <c r="M42" s="60" t="s">
        <v>370</v>
      </c>
      <c r="N42" s="61" t="s">
        <v>434</v>
      </c>
      <c r="O42" s="62">
        <v>400</v>
      </c>
      <c r="P42" s="36"/>
      <c r="Q42" s="60"/>
      <c r="R42" s="61"/>
      <c r="S42" s="62"/>
      <c r="T42" s="36"/>
      <c r="U42" s="60"/>
      <c r="V42" s="61"/>
      <c r="W42" s="62"/>
      <c r="X42" s="36"/>
      <c r="Y42" s="60" t="s">
        <v>371</v>
      </c>
      <c r="Z42" s="61" t="s">
        <v>434</v>
      </c>
      <c r="AA42" s="62">
        <v>250</v>
      </c>
      <c r="AB42" s="36"/>
    </row>
    <row r="43" spans="1:29" ht="13.5" customHeight="1" x14ac:dyDescent="0.15">
      <c r="A43" s="73"/>
      <c r="B43" s="63"/>
      <c r="C43" s="64"/>
      <c r="D43" s="37"/>
      <c r="E43" s="60"/>
      <c r="F43" s="61"/>
      <c r="G43" s="62"/>
      <c r="H43" s="36"/>
      <c r="I43" s="60"/>
      <c r="J43" s="58"/>
      <c r="K43" s="62"/>
      <c r="L43" s="36"/>
      <c r="M43" s="60"/>
      <c r="N43" s="61"/>
      <c r="O43" s="62"/>
      <c r="P43" s="36"/>
      <c r="Q43" s="60"/>
      <c r="R43" s="61"/>
      <c r="S43" s="62"/>
      <c r="T43" s="36"/>
      <c r="U43" s="60"/>
      <c r="V43" s="61"/>
      <c r="W43" s="62"/>
      <c r="X43" s="36"/>
      <c r="Y43" s="60"/>
      <c r="Z43" s="61"/>
      <c r="AA43" s="62"/>
      <c r="AB43" s="36"/>
    </row>
    <row r="44" spans="1:29" ht="13.5" customHeight="1" x14ac:dyDescent="0.15">
      <c r="A44" s="65" t="s">
        <v>140</v>
      </c>
      <c r="B44" s="63" t="s">
        <v>49</v>
      </c>
      <c r="C44" s="64">
        <v>880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9" ht="13.5" customHeight="1" x14ac:dyDescent="0.15">
      <c r="A45" s="155"/>
      <c r="B45" s="105" t="s">
        <v>235</v>
      </c>
      <c r="C45" s="67">
        <f>SUM(C38:C44)</f>
        <v>7630</v>
      </c>
      <c r="D45" s="68">
        <f>SUM(D38:D44)</f>
        <v>0</v>
      </c>
      <c r="E45" s="155"/>
      <c r="F45" s="105" t="s">
        <v>235</v>
      </c>
      <c r="G45" s="67">
        <f>SUM(G38:G44)</f>
        <v>80</v>
      </c>
      <c r="H45" s="68">
        <f>SUM(H38:H44)</f>
        <v>0</v>
      </c>
      <c r="I45" s="155"/>
      <c r="J45" s="105" t="s">
        <v>235</v>
      </c>
      <c r="K45" s="67">
        <f>SUM(K38:K44)</f>
        <v>320</v>
      </c>
      <c r="L45" s="68">
        <f>SUM(L38:L44)</f>
        <v>0</v>
      </c>
      <c r="M45" s="155"/>
      <c r="N45" s="105" t="s">
        <v>235</v>
      </c>
      <c r="O45" s="67">
        <f>SUM(O38:O44)</f>
        <v>400</v>
      </c>
      <c r="P45" s="68">
        <f>SUM(P38:P44)</f>
        <v>0</v>
      </c>
      <c r="Q45" s="155"/>
      <c r="R45" s="66"/>
      <c r="S45" s="67"/>
      <c r="T45" s="68"/>
      <c r="U45" s="155"/>
      <c r="V45" s="66"/>
      <c r="W45" s="67"/>
      <c r="X45" s="68"/>
      <c r="Y45" s="155"/>
      <c r="Z45" s="105" t="s">
        <v>235</v>
      </c>
      <c r="AA45" s="67">
        <f>SUM(AA38:AA44)</f>
        <v>250</v>
      </c>
      <c r="AB45" s="68">
        <f>SUM(AB38:AB44)</f>
        <v>0</v>
      </c>
    </row>
    <row r="46" spans="1:29" s="2" customFormat="1" ht="13.5" customHeight="1" x14ac:dyDescent="0.15">
      <c r="A46" s="156" t="s">
        <v>64</v>
      </c>
      <c r="B46" s="40"/>
      <c r="C46" s="41"/>
      <c r="D46" s="42"/>
      <c r="E46" s="39"/>
      <c r="F46" s="40"/>
      <c r="G46" s="41"/>
      <c r="H46" s="42"/>
      <c r="I46" s="39"/>
      <c r="J46" s="40"/>
      <c r="K46" s="41"/>
      <c r="L46" s="42"/>
      <c r="M46" s="39"/>
      <c r="N46" s="40"/>
      <c r="O46" s="41"/>
      <c r="P46" s="43"/>
      <c r="Q46" s="39"/>
      <c r="R46" s="40"/>
      <c r="S46" s="75"/>
      <c r="T46" s="69"/>
      <c r="U46" s="39"/>
      <c r="V46" s="40"/>
      <c r="W46" s="75"/>
      <c r="X46" s="69"/>
      <c r="Y46" s="39"/>
      <c r="Z46" s="40"/>
      <c r="AA46" s="70"/>
      <c r="AB46" s="71" t="s">
        <v>401</v>
      </c>
      <c r="AC46" s="35"/>
    </row>
    <row r="47" spans="1:29" ht="13.5" customHeight="1" x14ac:dyDescent="0.15">
      <c r="A47" s="156" t="s">
        <v>321</v>
      </c>
    </row>
    <row r="48" spans="1:29" ht="13.5" customHeight="1" x14ac:dyDescent="0.15">
      <c r="A48" s="156" t="s">
        <v>326</v>
      </c>
    </row>
    <row r="49" ht="15.95" customHeight="1" x14ac:dyDescent="0.15"/>
    <row r="50" ht="15.95" customHeight="1" x14ac:dyDescent="0.15"/>
    <row r="51" ht="15.95" customHeight="1" x14ac:dyDescent="0.15"/>
    <row r="52" ht="15.95" customHeight="1" x14ac:dyDescent="0.15"/>
  </sheetData>
  <sheetProtection algorithmName="SHA-512" hashValue="00/9Kc+EaO/3/xOFUZREOi3PNr+i9tBsKfrjuBiWVzQeeyrBuvU9h680l07wkOX66srgwp9AR0bmZ+KjQqWWFg==" saltValue="57wivgceqP/tQtqcuNQ7x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郡市別</vt:lpstr>
      <vt:lpstr>徳島</vt:lpstr>
      <vt:lpstr>名西・小松島･勝浦・那賀・阿南</vt:lpstr>
      <vt:lpstr>海部・鳴門・板野</vt:lpstr>
      <vt:lpstr>吉野川･阿波･美馬･三好</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2025-08-22T02:15:10Z</cp:lastPrinted>
  <dcterms:created xsi:type="dcterms:W3CDTF">1997-07-26T05:41:58Z</dcterms:created>
  <dcterms:modified xsi:type="dcterms:W3CDTF">2025-08-25T06:11:49Z</dcterms:modified>
</cp:coreProperties>
</file>