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172.24.2.11\kikaku\●松岡\_●松岡_HP作成更新関連\_☆★HPアップ\202508_島根県\"/>
    </mc:Choice>
  </mc:AlternateContent>
  <xr:revisionPtr revIDLastSave="0" documentId="8_{871B85B8-69BC-4F6F-BE4C-31D0C7A745C5}" xr6:coauthVersionLast="47" xr6:coauthVersionMax="47" xr10:uidLastSave="{00000000-0000-0000-0000-000000000000}"/>
  <bookViews>
    <workbookView xWindow="4530" yWindow="1455" windowWidth="20055" windowHeight="14145" tabRatio="872" xr2:uid="{00000000-000D-0000-FFFF-FFFF00000000}"/>
  </bookViews>
  <sheets>
    <sheet name="表紙" sheetId="13" r:id="rId1"/>
    <sheet name="郡市別" sheetId="17" r:id="rId2"/>
    <sheet name="松江1" sheetId="1" r:id="rId3"/>
    <sheet name="松江2" sheetId="2" r:id="rId4"/>
    <sheet name="安来・仁多" sheetId="11" r:id="rId5"/>
    <sheet name="雲南・飯石" sheetId="3" r:id="rId6"/>
    <sheet name="隠岐・出雲1" sheetId="10" r:id="rId7"/>
    <sheet name="出雲2" sheetId="9" r:id="rId8"/>
    <sheet name="大田" sheetId="7" r:id="rId9"/>
    <sheet name="邑智" sheetId="6" r:id="rId10"/>
    <sheet name="浜田" sheetId="5" r:id="rId11"/>
    <sheet name="江津" sheetId="14" r:id="rId12"/>
    <sheet name="益田・鹿足" sheetId="4" r:id="rId13"/>
  </sheets>
  <definedNames>
    <definedName name="_xlnm._FilterDatabase" localSheetId="1" hidden="1">郡市別!#REF!</definedName>
    <definedName name="_xlnm.Print_Area" localSheetId="1">郡市別!$A$1:$V$49</definedName>
    <definedName name="_xlnm.Print_Area" localSheetId="3">松江2!$A$1:$AG$54</definedName>
    <definedName name="_xlnm.Print_Titles" localSheetId="1">郡市別!$1:$4</definedName>
  </definedNames>
  <calcPr calcId="181029"/>
  <fileRecoveryPr autoRecover="0"/>
</workbook>
</file>

<file path=xl/calcChain.xml><?xml version="1.0" encoding="utf-8"?>
<calcChain xmlns="http://schemas.openxmlformats.org/spreadsheetml/2006/main">
  <c r="P32" i="2" l="1"/>
  <c r="AF21" i="10"/>
  <c r="AE21" i="10"/>
  <c r="P21" i="10"/>
  <c r="O21" i="10"/>
  <c r="L21" i="10"/>
  <c r="K21" i="10"/>
  <c r="H21" i="10"/>
  <c r="G21" i="10"/>
  <c r="D21" i="10"/>
  <c r="L37" i="7"/>
  <c r="L36" i="7"/>
  <c r="L32" i="7"/>
  <c r="L25" i="7"/>
  <c r="G16" i="17"/>
  <c r="L23" i="4"/>
  <c r="K23" i="4"/>
  <c r="G37" i="5"/>
  <c r="C37" i="5"/>
  <c r="K37" i="5"/>
  <c r="K33" i="5"/>
  <c r="K29" i="5"/>
  <c r="K24" i="5"/>
  <c r="K18" i="5"/>
  <c r="L37" i="5"/>
  <c r="L29" i="5"/>
  <c r="L24" i="5"/>
  <c r="L28" i="14"/>
  <c r="L27" i="14"/>
  <c r="K27" i="14"/>
  <c r="L21" i="14"/>
  <c r="K21" i="14"/>
  <c r="K28" i="14" l="1"/>
  <c r="F16" i="17" s="1"/>
  <c r="K38" i="5"/>
  <c r="K36" i="7" l="1"/>
  <c r="K32" i="7"/>
  <c r="G32" i="7"/>
  <c r="G13" i="6" l="1"/>
  <c r="AE35" i="1" l="1"/>
  <c r="K35" i="1"/>
  <c r="D48" i="2" l="1"/>
  <c r="AF48" i="2"/>
  <c r="AE48" i="2"/>
  <c r="AB48" i="2"/>
  <c r="AA48" i="2"/>
  <c r="S48" i="2"/>
  <c r="T48" i="2"/>
  <c r="P48" i="2"/>
  <c r="O48" i="2"/>
  <c r="L48" i="2"/>
  <c r="K48" i="2"/>
  <c r="H48" i="2"/>
  <c r="G48" i="2"/>
  <c r="C48" i="2"/>
  <c r="L44" i="2" l="1"/>
  <c r="AF34" i="6"/>
  <c r="AE34" i="6"/>
  <c r="X18" i="2" l="1"/>
  <c r="W18" i="2"/>
  <c r="AB28" i="11" l="1"/>
  <c r="AA28" i="11"/>
  <c r="W41" i="11" l="1"/>
  <c r="AE9" i="10" l="1"/>
  <c r="L40" i="4" l="1"/>
  <c r="K40" i="4"/>
  <c r="O9" i="10" l="1"/>
  <c r="AF18" i="2" l="1"/>
  <c r="AE18" i="2"/>
  <c r="T18" i="2"/>
  <c r="S18" i="2"/>
  <c r="P18" i="2"/>
  <c r="O18" i="2"/>
  <c r="L18" i="2"/>
  <c r="K18" i="2"/>
  <c r="H18" i="2"/>
  <c r="G18" i="2"/>
  <c r="D18" i="2"/>
  <c r="C31" i="2"/>
  <c r="C26" i="2"/>
  <c r="C18" i="2"/>
  <c r="P15" i="2" l="1"/>
  <c r="L15" i="2"/>
  <c r="G40" i="9"/>
  <c r="C40" i="9"/>
  <c r="AF40" i="9"/>
  <c r="AE40" i="9"/>
  <c r="X40" i="9"/>
  <c r="W40" i="9"/>
  <c r="T40" i="9"/>
  <c r="S40" i="9"/>
  <c r="P40" i="9"/>
  <c r="O40" i="9"/>
  <c r="L40" i="9"/>
  <c r="K40" i="9"/>
  <c r="H40" i="9"/>
  <c r="D40" i="9"/>
  <c r="P35" i="9" l="1"/>
  <c r="P44" i="2"/>
  <c r="L35" i="9"/>
  <c r="D17" i="11"/>
  <c r="C17" i="11"/>
  <c r="C41" i="11"/>
  <c r="B18" i="17" s="1"/>
  <c r="G17" i="11"/>
  <c r="H18" i="5"/>
  <c r="G18" i="5"/>
  <c r="C41" i="10" l="1"/>
  <c r="C29" i="9"/>
  <c r="K41" i="10"/>
  <c r="K14" i="9"/>
  <c r="K21" i="9"/>
  <c r="K29" i="9"/>
  <c r="K34" i="9"/>
  <c r="O41" i="10"/>
  <c r="O21" i="9"/>
  <c r="G41" i="10"/>
  <c r="W20" i="4"/>
  <c r="W28" i="4" s="1"/>
  <c r="C21" i="9"/>
  <c r="O14" i="9"/>
  <c r="G14" i="9"/>
  <c r="G29" i="9"/>
  <c r="W14" i="9"/>
  <c r="L34" i="6"/>
  <c r="K34" i="6"/>
  <c r="C21" i="14"/>
  <c r="W21" i="14"/>
  <c r="W28" i="14" s="1"/>
  <c r="L16" i="17" s="1"/>
  <c r="G21" i="14"/>
  <c r="AE21" i="14"/>
  <c r="W18" i="5"/>
  <c r="W38" i="5" s="1"/>
  <c r="L13" i="17" s="1"/>
  <c r="AE18" i="5"/>
  <c r="C18" i="5"/>
  <c r="D40" i="4"/>
  <c r="C24" i="11"/>
  <c r="C28" i="11"/>
  <c r="G24" i="11"/>
  <c r="G28" i="11"/>
  <c r="K17" i="11"/>
  <c r="K24" i="11"/>
  <c r="K28" i="11"/>
  <c r="O17" i="11"/>
  <c r="O24" i="11"/>
  <c r="O28" i="11"/>
  <c r="S17" i="11"/>
  <c r="S24" i="11"/>
  <c r="S28" i="11"/>
  <c r="W17" i="11"/>
  <c r="W29" i="11" s="1"/>
  <c r="L12" i="17" s="1"/>
  <c r="AA17" i="11"/>
  <c r="AA24" i="11"/>
  <c r="AE17" i="11"/>
  <c r="AE24" i="11"/>
  <c r="AE28" i="11"/>
  <c r="X11" i="3"/>
  <c r="X14" i="3"/>
  <c r="X29" i="3"/>
  <c r="X38" i="3"/>
  <c r="D11" i="3"/>
  <c r="D14" i="3"/>
  <c r="D22" i="3"/>
  <c r="D29" i="3"/>
  <c r="D33" i="3"/>
  <c r="D38" i="3"/>
  <c r="H11" i="3"/>
  <c r="H14" i="3"/>
  <c r="H22" i="3"/>
  <c r="H29" i="3"/>
  <c r="H33" i="3"/>
  <c r="H38" i="3"/>
  <c r="L11" i="3"/>
  <c r="L14" i="3"/>
  <c r="L22" i="3"/>
  <c r="L29" i="3"/>
  <c r="L33" i="3"/>
  <c r="L38" i="3"/>
  <c r="P11" i="3"/>
  <c r="P14" i="3"/>
  <c r="P22" i="3"/>
  <c r="P29" i="3"/>
  <c r="P33" i="3"/>
  <c r="P38" i="3"/>
  <c r="T11" i="3"/>
  <c r="T14" i="3"/>
  <c r="T22" i="3"/>
  <c r="T29" i="3"/>
  <c r="T33" i="3"/>
  <c r="T38" i="3"/>
  <c r="AF11" i="3"/>
  <c r="AF14" i="3"/>
  <c r="AF22" i="3"/>
  <c r="AF29" i="3"/>
  <c r="AF33" i="3"/>
  <c r="AF38" i="3"/>
  <c r="D18" i="1"/>
  <c r="D27" i="1"/>
  <c r="D35" i="1"/>
  <c r="D14" i="2"/>
  <c r="D26" i="2"/>
  <c r="D31" i="2"/>
  <c r="D35" i="2"/>
  <c r="D39" i="2"/>
  <c r="D43" i="2"/>
  <c r="H18" i="1"/>
  <c r="H27" i="1"/>
  <c r="H35" i="1"/>
  <c r="H14" i="2"/>
  <c r="H26" i="2"/>
  <c r="H31" i="2"/>
  <c r="H35" i="2"/>
  <c r="H39" i="2"/>
  <c r="H43" i="2"/>
  <c r="L18" i="1"/>
  <c r="L27" i="1"/>
  <c r="L35" i="1"/>
  <c r="L14" i="2"/>
  <c r="L26" i="2"/>
  <c r="L31" i="2"/>
  <c r="L35" i="2"/>
  <c r="L39" i="2"/>
  <c r="L43" i="2"/>
  <c r="P18" i="1"/>
  <c r="P27" i="1"/>
  <c r="P35" i="1"/>
  <c r="P14" i="2"/>
  <c r="P26" i="2"/>
  <c r="P31" i="2"/>
  <c r="P35" i="2"/>
  <c r="P39" i="2"/>
  <c r="P43" i="2"/>
  <c r="T18" i="1"/>
  <c r="T27" i="1"/>
  <c r="T35" i="1"/>
  <c r="T14" i="2"/>
  <c r="T26" i="2"/>
  <c r="T31" i="2"/>
  <c r="T39" i="2"/>
  <c r="T43" i="2"/>
  <c r="X18" i="1"/>
  <c r="X27" i="1"/>
  <c r="X39" i="2"/>
  <c r="X43" i="2"/>
  <c r="AB26" i="2"/>
  <c r="AB49" i="2" s="1"/>
  <c r="AB18" i="1"/>
  <c r="AB27" i="1"/>
  <c r="AF18" i="1"/>
  <c r="AF27" i="1"/>
  <c r="AF35" i="1"/>
  <c r="AF14" i="2"/>
  <c r="AF26" i="2"/>
  <c r="AF31" i="2"/>
  <c r="AF35" i="2"/>
  <c r="AF39" i="2"/>
  <c r="AF43" i="2"/>
  <c r="D24" i="11"/>
  <c r="D28" i="11"/>
  <c r="H17" i="11"/>
  <c r="H24" i="11"/>
  <c r="H28" i="11"/>
  <c r="L17" i="11"/>
  <c r="L24" i="11"/>
  <c r="L28" i="11"/>
  <c r="P17" i="11"/>
  <c r="P24" i="11"/>
  <c r="P28" i="11"/>
  <c r="T17" i="11"/>
  <c r="T24" i="11"/>
  <c r="T28" i="11"/>
  <c r="X17" i="11"/>
  <c r="X29" i="11" s="1"/>
  <c r="M12" i="17" s="1"/>
  <c r="AB17" i="11"/>
  <c r="AB24" i="11"/>
  <c r="AF17" i="11"/>
  <c r="AF24" i="11"/>
  <c r="AF28" i="11"/>
  <c r="D41" i="11"/>
  <c r="H41" i="11"/>
  <c r="E18" i="17" s="1"/>
  <c r="L41" i="11"/>
  <c r="G18" i="17" s="1"/>
  <c r="P41" i="11"/>
  <c r="I18" i="17" s="1"/>
  <c r="T41" i="11"/>
  <c r="X41" i="11"/>
  <c r="M18" i="17" s="1"/>
  <c r="AF41" i="11"/>
  <c r="D45" i="3"/>
  <c r="H45" i="3"/>
  <c r="E19" i="17" s="1"/>
  <c r="L45" i="3"/>
  <c r="P45" i="3"/>
  <c r="T45" i="3"/>
  <c r="X45" i="3"/>
  <c r="AF45" i="3"/>
  <c r="D41" i="10"/>
  <c r="D14" i="9"/>
  <c r="D21" i="9"/>
  <c r="D25" i="9"/>
  <c r="D29" i="9"/>
  <c r="D34" i="9"/>
  <c r="H41" i="10"/>
  <c r="H14" i="9"/>
  <c r="H21" i="9"/>
  <c r="H25" i="9"/>
  <c r="H29" i="9"/>
  <c r="H34" i="9"/>
  <c r="L41" i="10"/>
  <c r="L14" i="9"/>
  <c r="L21" i="9"/>
  <c r="L25" i="9"/>
  <c r="L29" i="9"/>
  <c r="L34" i="9"/>
  <c r="P41" i="10"/>
  <c r="P14" i="9"/>
  <c r="P21" i="9"/>
  <c r="P25" i="9"/>
  <c r="P29" i="9"/>
  <c r="P34" i="9"/>
  <c r="T41" i="10"/>
  <c r="T14" i="9"/>
  <c r="T21" i="9"/>
  <c r="T25" i="9"/>
  <c r="T29" i="9"/>
  <c r="T34" i="9"/>
  <c r="X41" i="10"/>
  <c r="X14" i="9"/>
  <c r="X21" i="9"/>
  <c r="AF41" i="10"/>
  <c r="AF14" i="9"/>
  <c r="AF21" i="9"/>
  <c r="AF25" i="9"/>
  <c r="AF29" i="9"/>
  <c r="AF34" i="9"/>
  <c r="D9" i="10"/>
  <c r="D13" i="10"/>
  <c r="D18" i="10"/>
  <c r="H9" i="10"/>
  <c r="H13" i="10"/>
  <c r="H18" i="10"/>
  <c r="L9" i="10"/>
  <c r="L13" i="10"/>
  <c r="L18" i="10"/>
  <c r="P9" i="10"/>
  <c r="P13" i="10"/>
  <c r="P18" i="10"/>
  <c r="AF9" i="10"/>
  <c r="AF13" i="10"/>
  <c r="AF18" i="10"/>
  <c r="D25" i="7"/>
  <c r="D32" i="7"/>
  <c r="D36" i="7"/>
  <c r="H25" i="7"/>
  <c r="H32" i="7"/>
  <c r="H36" i="7"/>
  <c r="AF25" i="7"/>
  <c r="AF32" i="7"/>
  <c r="AF36" i="7"/>
  <c r="D18" i="5"/>
  <c r="D24" i="5"/>
  <c r="D29" i="5"/>
  <c r="D33" i="5"/>
  <c r="D37" i="5"/>
  <c r="H33" i="5"/>
  <c r="H37" i="5"/>
  <c r="L18" i="5"/>
  <c r="L33" i="5"/>
  <c r="X18" i="5"/>
  <c r="X38" i="5" s="1"/>
  <c r="AF18" i="5"/>
  <c r="AF24" i="5"/>
  <c r="AF29" i="5"/>
  <c r="AF33" i="5"/>
  <c r="AF37" i="5"/>
  <c r="D20" i="4"/>
  <c r="D23" i="4"/>
  <c r="D27" i="4"/>
  <c r="H20" i="4"/>
  <c r="H27" i="4"/>
  <c r="L20" i="4"/>
  <c r="L27" i="4"/>
  <c r="X20" i="4"/>
  <c r="X28" i="4" s="1"/>
  <c r="AF20" i="4"/>
  <c r="AF28" i="4" s="1"/>
  <c r="Q14" i="17" s="1"/>
  <c r="D34" i="4"/>
  <c r="D41" i="4" s="1"/>
  <c r="H34" i="4"/>
  <c r="H40" i="4"/>
  <c r="L34" i="4"/>
  <c r="AF34" i="4"/>
  <c r="AF40" i="4"/>
  <c r="D21" i="14"/>
  <c r="H21" i="14"/>
  <c r="H28" i="14" s="1"/>
  <c r="X21" i="14"/>
  <c r="X28" i="14" s="1"/>
  <c r="AF21" i="14"/>
  <c r="D13" i="6"/>
  <c r="D22" i="6"/>
  <c r="D34" i="6"/>
  <c r="H13" i="6"/>
  <c r="H22" i="6"/>
  <c r="H34" i="6"/>
  <c r="L13" i="6"/>
  <c r="L22" i="6"/>
  <c r="X13" i="6"/>
  <c r="AF13" i="6"/>
  <c r="AF22" i="6"/>
  <c r="D27" i="14"/>
  <c r="AF27" i="14"/>
  <c r="K27" i="4"/>
  <c r="K20" i="4"/>
  <c r="G34" i="9"/>
  <c r="G21" i="9"/>
  <c r="G25" i="9"/>
  <c r="C14" i="9"/>
  <c r="C25" i="9"/>
  <c r="C34" i="9"/>
  <c r="K25" i="9"/>
  <c r="O25" i="9"/>
  <c r="O29" i="9"/>
  <c r="O34" i="9"/>
  <c r="S41" i="10"/>
  <c r="S14" i="9"/>
  <c r="S21" i="9"/>
  <c r="S25" i="9"/>
  <c r="S29" i="9"/>
  <c r="S34" i="9"/>
  <c r="W41" i="10"/>
  <c r="W21" i="9"/>
  <c r="AE41" i="10"/>
  <c r="AE14" i="9"/>
  <c r="AE21" i="9"/>
  <c r="AE25" i="9"/>
  <c r="AE34" i="9"/>
  <c r="AE29" i="9"/>
  <c r="O27" i="1"/>
  <c r="O18" i="1"/>
  <c r="O35" i="1"/>
  <c r="O26" i="2"/>
  <c r="O14" i="2"/>
  <c r="O31" i="2"/>
  <c r="O35" i="2"/>
  <c r="O39" i="2"/>
  <c r="O43" i="2"/>
  <c r="W27" i="1"/>
  <c r="W18" i="1"/>
  <c r="W39" i="2"/>
  <c r="W43" i="2"/>
  <c r="AE18" i="1"/>
  <c r="AE27" i="1"/>
  <c r="AE14" i="2"/>
  <c r="AE26" i="2"/>
  <c r="AE35" i="2"/>
  <c r="AE39" i="2"/>
  <c r="AE31" i="2"/>
  <c r="AE43" i="2"/>
  <c r="C18" i="1"/>
  <c r="C27" i="1"/>
  <c r="C35" i="1"/>
  <c r="C14" i="2"/>
  <c r="C35" i="2"/>
  <c r="C39" i="2"/>
  <c r="C43" i="2"/>
  <c r="G18" i="1"/>
  <c r="G27" i="1"/>
  <c r="G35" i="1"/>
  <c r="G14" i="2"/>
  <c r="G26" i="2"/>
  <c r="G35" i="2"/>
  <c r="G39" i="2"/>
  <c r="G31" i="2"/>
  <c r="G43" i="2"/>
  <c r="K18" i="1"/>
  <c r="K27" i="1"/>
  <c r="K14" i="2"/>
  <c r="K26" i="2"/>
  <c r="K31" i="2"/>
  <c r="K35" i="2"/>
  <c r="K39" i="2"/>
  <c r="K43" i="2"/>
  <c r="S18" i="1"/>
  <c r="S27" i="1"/>
  <c r="S35" i="1"/>
  <c r="S39" i="2"/>
  <c r="S14" i="2"/>
  <c r="S26" i="2"/>
  <c r="S31" i="2"/>
  <c r="S43" i="2"/>
  <c r="AA18" i="1"/>
  <c r="AA27" i="1"/>
  <c r="AA26" i="2"/>
  <c r="AA49" i="2" s="1"/>
  <c r="W11" i="3"/>
  <c r="W14" i="3"/>
  <c r="W29" i="3"/>
  <c r="W38" i="3"/>
  <c r="C11" i="3"/>
  <c r="C22" i="3"/>
  <c r="C29" i="3"/>
  <c r="C33" i="3"/>
  <c r="C38" i="3"/>
  <c r="C14" i="3"/>
  <c r="G11" i="3"/>
  <c r="G14" i="3"/>
  <c r="G22" i="3"/>
  <c r="G29" i="3"/>
  <c r="G38" i="3"/>
  <c r="G33" i="3"/>
  <c r="K11" i="3"/>
  <c r="K22" i="3"/>
  <c r="K38" i="3"/>
  <c r="K14" i="3"/>
  <c r="K29" i="3"/>
  <c r="K33" i="3"/>
  <c r="O11" i="3"/>
  <c r="O14" i="3"/>
  <c r="O22" i="3"/>
  <c r="O29" i="3"/>
  <c r="O33" i="3"/>
  <c r="O38" i="3"/>
  <c r="S11" i="3"/>
  <c r="S14" i="3"/>
  <c r="S22" i="3"/>
  <c r="S29" i="3"/>
  <c r="S33" i="3"/>
  <c r="S38" i="3"/>
  <c r="AE14" i="3"/>
  <c r="AE11" i="3"/>
  <c r="AE22" i="3"/>
  <c r="AE29" i="3"/>
  <c r="AE33" i="3"/>
  <c r="AE38" i="3"/>
  <c r="G41" i="11"/>
  <c r="D18" i="17" s="1"/>
  <c r="K41" i="11"/>
  <c r="F18" i="17" s="1"/>
  <c r="O41" i="11"/>
  <c r="H18" i="17" s="1"/>
  <c r="S41" i="11"/>
  <c r="J18" i="17" s="1"/>
  <c r="L18" i="17"/>
  <c r="AE41" i="11"/>
  <c r="P18" i="17" s="1"/>
  <c r="C45" i="3"/>
  <c r="B19" i="17" s="1"/>
  <c r="G45" i="3"/>
  <c r="D19" i="17" s="1"/>
  <c r="K45" i="3"/>
  <c r="F19" i="17" s="1"/>
  <c r="O45" i="3"/>
  <c r="H19" i="17" s="1"/>
  <c r="S45" i="3"/>
  <c r="J19" i="17" s="1"/>
  <c r="W45" i="3"/>
  <c r="L19" i="17" s="1"/>
  <c r="AE45" i="3"/>
  <c r="P19" i="17" s="1"/>
  <c r="G22" i="6"/>
  <c r="G34" i="6"/>
  <c r="K22" i="6"/>
  <c r="K13" i="6"/>
  <c r="C13" i="6"/>
  <c r="C22" i="6"/>
  <c r="C34" i="6"/>
  <c r="W13" i="6"/>
  <c r="W35" i="6" s="1"/>
  <c r="AE13" i="6"/>
  <c r="AE22" i="6"/>
  <c r="C27" i="14"/>
  <c r="AE27" i="14"/>
  <c r="C24" i="5"/>
  <c r="C29" i="5"/>
  <c r="C33" i="5"/>
  <c r="G33" i="5"/>
  <c r="AE24" i="5"/>
  <c r="AE29" i="5"/>
  <c r="AE33" i="5"/>
  <c r="AE37" i="5"/>
  <c r="C20" i="4"/>
  <c r="C27" i="4"/>
  <c r="C23" i="4"/>
  <c r="G20" i="4"/>
  <c r="G27" i="4"/>
  <c r="AE20" i="4"/>
  <c r="AE28" i="4" s="1"/>
  <c r="P14" i="17" s="1"/>
  <c r="C34" i="4"/>
  <c r="C40" i="4"/>
  <c r="G34" i="4"/>
  <c r="G40" i="4"/>
  <c r="K34" i="4"/>
  <c r="K41" i="4" s="1"/>
  <c r="AE34" i="4"/>
  <c r="AE40" i="4"/>
  <c r="C25" i="7"/>
  <c r="C32" i="7"/>
  <c r="C36" i="7"/>
  <c r="G25" i="7"/>
  <c r="G36" i="7"/>
  <c r="K25" i="7"/>
  <c r="K37" i="7" s="1"/>
  <c r="AE25" i="7"/>
  <c r="AE37" i="7" s="1"/>
  <c r="AE32" i="7"/>
  <c r="AE36" i="7"/>
  <c r="K9" i="10"/>
  <c r="K13" i="10"/>
  <c r="K18" i="10"/>
  <c r="C9" i="10"/>
  <c r="C13" i="10"/>
  <c r="C18" i="10"/>
  <c r="G9" i="10"/>
  <c r="G13" i="10"/>
  <c r="G18" i="10"/>
  <c r="O13" i="10"/>
  <c r="O18" i="10"/>
  <c r="AE13" i="10"/>
  <c r="AE18" i="10"/>
  <c r="AF2" i="4"/>
  <c r="AF2" i="9"/>
  <c r="AF2" i="3"/>
  <c r="AF2" i="7"/>
  <c r="AF2" i="14"/>
  <c r="AF2" i="2"/>
  <c r="AF2" i="11"/>
  <c r="AF2" i="10"/>
  <c r="AF2" i="5"/>
  <c r="AF2" i="6"/>
  <c r="G41" i="4" l="1"/>
  <c r="D22" i="17" s="1"/>
  <c r="C21" i="10"/>
  <c r="L21" i="4"/>
  <c r="L14" i="17"/>
  <c r="M14" i="17"/>
  <c r="M16" i="17"/>
  <c r="E16" i="17"/>
  <c r="M13" i="17"/>
  <c r="Q19" i="17"/>
  <c r="M19" i="17"/>
  <c r="K19" i="17"/>
  <c r="I19" i="17"/>
  <c r="G19" i="17"/>
  <c r="Q18" i="17"/>
  <c r="K18" i="17"/>
  <c r="L21" i="17"/>
  <c r="P35" i="4"/>
  <c r="C22" i="17"/>
  <c r="P21" i="4"/>
  <c r="AF28" i="14"/>
  <c r="Q16" i="17" s="1"/>
  <c r="D28" i="14"/>
  <c r="P34" i="5"/>
  <c r="P7" i="6"/>
  <c r="P30" i="9"/>
  <c r="P22" i="9"/>
  <c r="P6" i="9"/>
  <c r="P7" i="10"/>
  <c r="P34" i="3"/>
  <c r="C19" i="17"/>
  <c r="P30" i="3"/>
  <c r="P23" i="3"/>
  <c r="P15" i="3"/>
  <c r="P7" i="11"/>
  <c r="C18" i="17"/>
  <c r="P28" i="1"/>
  <c r="AE35" i="6"/>
  <c r="P21" i="17" s="1"/>
  <c r="H35" i="6"/>
  <c r="P40" i="3"/>
  <c r="AE36" i="1"/>
  <c r="P14" i="6"/>
  <c r="D35" i="6"/>
  <c r="H36" i="1"/>
  <c r="X39" i="3"/>
  <c r="M17" i="17" s="1"/>
  <c r="P7" i="5"/>
  <c r="L27" i="2"/>
  <c r="W49" i="2"/>
  <c r="AF35" i="6"/>
  <c r="Q21" i="17" s="1"/>
  <c r="L35" i="6"/>
  <c r="G21" i="17" s="1"/>
  <c r="AE28" i="14"/>
  <c r="P16" i="17" s="1"/>
  <c r="X35" i="6"/>
  <c r="C28" i="14"/>
  <c r="B16" i="17" s="1"/>
  <c r="K36" i="1"/>
  <c r="C49" i="2"/>
  <c r="P36" i="2"/>
  <c r="P6" i="2"/>
  <c r="H49" i="2"/>
  <c r="L18" i="11"/>
  <c r="L15" i="9"/>
  <c r="AE49" i="2"/>
  <c r="P14" i="10"/>
  <c r="P10" i="10"/>
  <c r="P15" i="9"/>
  <c r="P26" i="9"/>
  <c r="P23" i="10"/>
  <c r="P25" i="11"/>
  <c r="P18" i="11"/>
  <c r="AF49" i="2"/>
  <c r="X49" i="2"/>
  <c r="T49" i="2"/>
  <c r="L36" i="1"/>
  <c r="P7" i="1"/>
  <c r="P7" i="3"/>
  <c r="L32" i="2"/>
  <c r="P49" i="2"/>
  <c r="D49" i="2"/>
  <c r="L23" i="3"/>
  <c r="P30" i="4"/>
  <c r="P24" i="4"/>
  <c r="P7" i="4"/>
  <c r="P30" i="5"/>
  <c r="P19" i="5"/>
  <c r="L49" i="2"/>
  <c r="L28" i="1"/>
  <c r="L34" i="3"/>
  <c r="L30" i="3"/>
  <c r="L7" i="3"/>
  <c r="L22" i="9"/>
  <c r="P27" i="2"/>
  <c r="P40" i="2"/>
  <c r="P19" i="2"/>
  <c r="L36" i="2"/>
  <c r="L40" i="2"/>
  <c r="L19" i="2"/>
  <c r="P30" i="11"/>
  <c r="L23" i="6"/>
  <c r="P39" i="3"/>
  <c r="I17" i="17" s="1"/>
  <c r="P7" i="7"/>
  <c r="P23" i="6"/>
  <c r="P12" i="3"/>
  <c r="P19" i="1"/>
  <c r="AF41" i="4"/>
  <c r="Q22" i="17" s="1"/>
  <c r="H39" i="3"/>
  <c r="E17" i="17" s="1"/>
  <c r="P36" i="1"/>
  <c r="AF39" i="3"/>
  <c r="Q17" i="17" s="1"/>
  <c r="G28" i="14"/>
  <c r="D16" i="17" s="1"/>
  <c r="L26" i="9"/>
  <c r="T36" i="1"/>
  <c r="D29" i="11"/>
  <c r="H29" i="11"/>
  <c r="E12" i="17" s="1"/>
  <c r="AA29" i="11"/>
  <c r="N12" i="17" s="1"/>
  <c r="L30" i="9"/>
  <c r="F13" i="17"/>
  <c r="L15" i="3"/>
  <c r="L12" i="3"/>
  <c r="L24" i="4"/>
  <c r="H38" i="5"/>
  <c r="E13" i="17" s="1"/>
  <c r="H37" i="7"/>
  <c r="AF41" i="9"/>
  <c r="Q11" i="17" s="1"/>
  <c r="AF29" i="11"/>
  <c r="AB29" i="11"/>
  <c r="O12" i="17" s="1"/>
  <c r="P29" i="11"/>
  <c r="X36" i="1"/>
  <c r="T39" i="3"/>
  <c r="K17" i="17" s="1"/>
  <c r="D38" i="5"/>
  <c r="X41" i="9"/>
  <c r="M11" i="17" s="1"/>
  <c r="T41" i="9"/>
  <c r="K11" i="17" s="1"/>
  <c r="P41" i="9"/>
  <c r="I11" i="17" s="1"/>
  <c r="L41" i="9"/>
  <c r="G11" i="17" s="1"/>
  <c r="H41" i="9"/>
  <c r="E11" i="17" s="1"/>
  <c r="D41" i="9"/>
  <c r="L39" i="3"/>
  <c r="L25" i="5"/>
  <c r="P25" i="5" s="1"/>
  <c r="L26" i="7"/>
  <c r="L6" i="9"/>
  <c r="C29" i="11"/>
  <c r="B12" i="17" s="1"/>
  <c r="L6" i="2"/>
  <c r="L30" i="4"/>
  <c r="L35" i="4"/>
  <c r="C38" i="5"/>
  <c r="B13" i="17" s="1"/>
  <c r="L7" i="6"/>
  <c r="L7" i="10"/>
  <c r="S41" i="9"/>
  <c r="J11" i="17" s="1"/>
  <c r="D20" i="17"/>
  <c r="G41" i="9"/>
  <c r="D11" i="17" s="1"/>
  <c r="G28" i="4"/>
  <c r="D14" i="17" s="1"/>
  <c r="L30" i="5"/>
  <c r="K35" i="6"/>
  <c r="F21" i="17" s="1"/>
  <c r="L14" i="6"/>
  <c r="C39" i="3"/>
  <c r="L30" i="11"/>
  <c r="L7" i="4"/>
  <c r="L34" i="5"/>
  <c r="L33" i="7"/>
  <c r="C37" i="7"/>
  <c r="B15" i="17" s="1"/>
  <c r="W41" i="9"/>
  <c r="L11" i="17" s="1"/>
  <c r="L40" i="3"/>
  <c r="L7" i="1"/>
  <c r="K28" i="4"/>
  <c r="F14" i="17" s="1"/>
  <c r="G35" i="6"/>
  <c r="D21" i="17" s="1"/>
  <c r="L7" i="7"/>
  <c r="AE41" i="9"/>
  <c r="P11" i="17" s="1"/>
  <c r="K41" i="9"/>
  <c r="F11" i="17" s="1"/>
  <c r="C41" i="9"/>
  <c r="B11" i="17" s="1"/>
  <c r="G49" i="2"/>
  <c r="AE41" i="4"/>
  <c r="P22" i="17" s="1"/>
  <c r="C28" i="4"/>
  <c r="AE38" i="5"/>
  <c r="P13" i="17" s="1"/>
  <c r="L19" i="5"/>
  <c r="L7" i="5"/>
  <c r="O41" i="9"/>
  <c r="D39" i="3"/>
  <c r="L14" i="10"/>
  <c r="O49" i="2"/>
  <c r="S49" i="2"/>
  <c r="K49" i="2"/>
  <c r="H20" i="17"/>
  <c r="W36" i="1"/>
  <c r="L19" i="1"/>
  <c r="D36" i="1"/>
  <c r="AA36" i="1"/>
  <c r="AA50" i="2" s="1"/>
  <c r="N10" i="17" s="1"/>
  <c r="L10" i="10"/>
  <c r="P20" i="17"/>
  <c r="G37" i="7"/>
  <c r="D15" i="17" s="1"/>
  <c r="F22" i="17"/>
  <c r="C41" i="4"/>
  <c r="B22" i="17" s="1"/>
  <c r="L22" i="14"/>
  <c r="AE39" i="3"/>
  <c r="P17" i="17" s="1"/>
  <c r="S39" i="3"/>
  <c r="J17" i="17" s="1"/>
  <c r="O39" i="3"/>
  <c r="H17" i="17" s="1"/>
  <c r="B20" i="17"/>
  <c r="F20" i="17"/>
  <c r="P15" i="17"/>
  <c r="C35" i="6"/>
  <c r="B21" i="17" s="1"/>
  <c r="K39" i="3"/>
  <c r="F17" i="17" s="1"/>
  <c r="G39" i="3"/>
  <c r="D17" i="17" s="1"/>
  <c r="W39" i="3"/>
  <c r="L17" i="17" s="1"/>
  <c r="O36" i="1"/>
  <c r="P7" i="14"/>
  <c r="P26" i="7"/>
  <c r="T29" i="11"/>
  <c r="K12" i="17" s="1"/>
  <c r="AF36" i="1"/>
  <c r="AE29" i="11"/>
  <c r="P12" i="17" s="1"/>
  <c r="O29" i="11"/>
  <c r="H12" i="17" s="1"/>
  <c r="L25" i="11"/>
  <c r="G38" i="5"/>
  <c r="D13" i="17" s="1"/>
  <c r="R18" i="17"/>
  <c r="S36" i="1"/>
  <c r="G36" i="1"/>
  <c r="C36" i="1"/>
  <c r="L41" i="4"/>
  <c r="H41" i="4"/>
  <c r="L28" i="4"/>
  <c r="G14" i="17" s="1"/>
  <c r="H28" i="4"/>
  <c r="D28" i="4"/>
  <c r="D37" i="7"/>
  <c r="L29" i="11"/>
  <c r="AB36" i="1"/>
  <c r="AB50" i="2" s="1"/>
  <c r="O10" i="17" s="1"/>
  <c r="S29" i="11"/>
  <c r="J12" i="17" s="1"/>
  <c r="K29" i="11"/>
  <c r="F12" i="17" s="1"/>
  <c r="G29" i="11"/>
  <c r="D12" i="17" s="1"/>
  <c r="L7" i="11"/>
  <c r="R19" i="17"/>
  <c r="AF38" i="5"/>
  <c r="L23" i="10"/>
  <c r="AF37" i="7"/>
  <c r="P33" i="7"/>
  <c r="L7" i="14"/>
  <c r="L38" i="5" l="1"/>
  <c r="G13" i="17" s="1"/>
  <c r="P22" i="14"/>
  <c r="S19" i="17"/>
  <c r="B17" i="17"/>
  <c r="R17" i="17" s="1"/>
  <c r="B14" i="17"/>
  <c r="R14" i="17" s="1"/>
  <c r="G22" i="17"/>
  <c r="E22" i="17"/>
  <c r="E14" i="17"/>
  <c r="E15" i="17"/>
  <c r="Q20" i="17"/>
  <c r="I20" i="17"/>
  <c r="G20" i="17"/>
  <c r="G17" i="17"/>
  <c r="S18" i="17"/>
  <c r="Q12" i="17"/>
  <c r="I12" i="17"/>
  <c r="P50" i="2"/>
  <c r="I10" i="17" s="1"/>
  <c r="M21" i="17"/>
  <c r="F15" i="17"/>
  <c r="R15" i="17" s="1"/>
  <c r="J42" i="17" s="1"/>
  <c r="G15" i="17"/>
  <c r="C14" i="17"/>
  <c r="S14" i="17" s="1"/>
  <c r="P6" i="14"/>
  <c r="C16" i="17"/>
  <c r="S16" i="17" s="1"/>
  <c r="C13" i="17"/>
  <c r="C21" i="17"/>
  <c r="C15" i="17"/>
  <c r="C11" i="17"/>
  <c r="S11" i="17" s="1"/>
  <c r="C20" i="17"/>
  <c r="C17" i="17"/>
  <c r="C12" i="17"/>
  <c r="X50" i="2"/>
  <c r="M10" i="17" s="1"/>
  <c r="L50" i="2"/>
  <c r="G10" i="17" s="1"/>
  <c r="H50" i="2"/>
  <c r="E10" i="17" s="1"/>
  <c r="P6" i="4"/>
  <c r="W50" i="2"/>
  <c r="L10" i="17" s="1"/>
  <c r="L23" i="17" s="1"/>
  <c r="R16" i="17"/>
  <c r="C50" i="2"/>
  <c r="B10" i="17" s="1"/>
  <c r="D50" i="2"/>
  <c r="AE50" i="2"/>
  <c r="P10" i="17" s="1"/>
  <c r="P23" i="17" s="1"/>
  <c r="P6" i="10"/>
  <c r="L6" i="14"/>
  <c r="R20" i="17"/>
  <c r="J40" i="17" s="1"/>
  <c r="L6" i="10"/>
  <c r="N23" i="17"/>
  <c r="T50" i="2"/>
  <c r="K10" i="17" s="1"/>
  <c r="K23" i="17" s="1"/>
  <c r="O50" i="2"/>
  <c r="H10" i="17" s="1"/>
  <c r="S50" i="2"/>
  <c r="J10" i="17" s="1"/>
  <c r="J23" i="17" s="1"/>
  <c r="P29" i="4"/>
  <c r="R13" i="17"/>
  <c r="L6" i="5"/>
  <c r="L22" i="10"/>
  <c r="G50" i="2"/>
  <c r="D10" i="17" s="1"/>
  <c r="D23" i="17" s="1"/>
  <c r="L29" i="4"/>
  <c r="R22" i="17"/>
  <c r="L6" i="4"/>
  <c r="L6" i="7"/>
  <c r="H11" i="17"/>
  <c r="P6" i="3"/>
  <c r="L6" i="3"/>
  <c r="R12" i="17"/>
  <c r="L6" i="11"/>
  <c r="K50" i="2"/>
  <c r="F10" i="17" s="1"/>
  <c r="O23" i="17"/>
  <c r="G12" i="17"/>
  <c r="P6" i="11"/>
  <c r="P22" i="10"/>
  <c r="E20" i="17"/>
  <c r="E21" i="17"/>
  <c r="P6" i="6"/>
  <c r="AF50" i="2"/>
  <c r="Q10" i="17" s="1"/>
  <c r="R21" i="17"/>
  <c r="L6" i="6"/>
  <c r="P6" i="7"/>
  <c r="Q15" i="17"/>
  <c r="Q13" i="17"/>
  <c r="P6" i="5" l="1"/>
  <c r="J44" i="17"/>
  <c r="F23" i="17"/>
  <c r="I23" i="17"/>
  <c r="S17" i="17"/>
  <c r="S22" i="17"/>
  <c r="S21" i="17"/>
  <c r="S15" i="17"/>
  <c r="K42" i="17" s="1"/>
  <c r="S12" i="17"/>
  <c r="C10" i="17"/>
  <c r="C23" i="17" s="1"/>
  <c r="S20" i="17"/>
  <c r="K40" i="17" s="1"/>
  <c r="G23" i="17"/>
  <c r="H23" i="17"/>
  <c r="R10" i="17"/>
  <c r="L6" i="1"/>
  <c r="E23" i="17"/>
  <c r="M23" i="17"/>
  <c r="P6" i="1"/>
  <c r="Q23" i="17"/>
  <c r="S13" i="17"/>
  <c r="K44" i="17" l="1"/>
  <c r="Q44" i="17" s="1"/>
  <c r="S40" i="17"/>
  <c r="S42" i="17"/>
  <c r="Q42" i="17"/>
  <c r="O42" i="17"/>
  <c r="M42" i="17"/>
  <c r="S10" i="17"/>
  <c r="K38" i="17" s="1"/>
  <c r="M38" i="17" s="1"/>
  <c r="M40" i="17"/>
  <c r="O40" i="17"/>
  <c r="Q40" i="17"/>
  <c r="K46" i="17" l="1"/>
  <c r="K48" i="17" s="1"/>
  <c r="O38" i="17"/>
  <c r="S44" i="17"/>
  <c r="M44" i="17"/>
  <c r="M46" i="17" s="1"/>
  <c r="M48" i="17" s="1"/>
  <c r="O44" i="17"/>
  <c r="S23" i="17"/>
  <c r="S38" i="17"/>
  <c r="Q38" i="17"/>
  <c r="Q46" i="17" s="1"/>
  <c r="Q48" i="17" s="1"/>
  <c r="R11" i="17"/>
  <c r="B23" i="17"/>
  <c r="R23" i="17" l="1"/>
  <c r="J38" i="17"/>
  <c r="J46" i="17" s="1"/>
  <c r="J48" i="17" s="1"/>
  <c r="O46" i="17"/>
  <c r="O48" i="17" s="1"/>
  <c r="S46" i="17"/>
  <c r="S48" i="17" s="1"/>
</calcChain>
</file>

<file path=xl/sharedStrings.xml><?xml version="1.0" encoding="utf-8"?>
<sst xmlns="http://schemas.openxmlformats.org/spreadsheetml/2006/main" count="1901" uniqueCount="1022">
  <si>
    <t>※雲南市大東町の春殖地区は、山陰中央新報の大東と幡屋に含まれています。</t>
    <rPh sb="1" eb="4">
      <t>ウンナンシ</t>
    </rPh>
    <rPh sb="4" eb="7">
      <t>オオヒガシチョウ</t>
    </rPh>
    <rPh sb="8" eb="9">
      <t>ハル</t>
    </rPh>
    <rPh sb="9" eb="10">
      <t>ショク</t>
    </rPh>
    <rPh sb="10" eb="12">
      <t>チク</t>
    </rPh>
    <rPh sb="14" eb="16">
      <t>サンイン</t>
    </rPh>
    <rPh sb="16" eb="18">
      <t>チュウオウ</t>
    </rPh>
    <rPh sb="18" eb="20">
      <t>シンポウ</t>
    </rPh>
    <rPh sb="21" eb="23">
      <t>ダイトウ</t>
    </rPh>
    <rPh sb="24" eb="26">
      <t>ハタヤ</t>
    </rPh>
    <rPh sb="27" eb="28">
      <t>フク</t>
    </rPh>
    <phoneticPr fontId="2"/>
  </si>
  <si>
    <t>温泉ST</t>
    <rPh sb="0" eb="2">
      <t>オンセン</t>
    </rPh>
    <phoneticPr fontId="2"/>
  </si>
  <si>
    <t>加茂ST</t>
    <rPh sb="0" eb="2">
      <t>カモ</t>
    </rPh>
    <phoneticPr fontId="2"/>
  </si>
  <si>
    <t>大東ST</t>
    <rPh sb="0" eb="1">
      <t>オオ</t>
    </rPh>
    <rPh sb="1" eb="2">
      <t>ヒガシ</t>
    </rPh>
    <phoneticPr fontId="2"/>
  </si>
  <si>
    <t>久野ST</t>
    <rPh sb="0" eb="2">
      <t>ヒサノ</t>
    </rPh>
    <phoneticPr fontId="2"/>
  </si>
  <si>
    <t>海潮ST</t>
    <rPh sb="0" eb="1">
      <t>ウミ</t>
    </rPh>
    <rPh sb="1" eb="2">
      <t>シオ</t>
    </rPh>
    <phoneticPr fontId="2"/>
  </si>
  <si>
    <t>掛合ST</t>
    <rPh sb="0" eb="2">
      <t>カケヤ</t>
    </rPh>
    <phoneticPr fontId="2"/>
  </si>
  <si>
    <t>波多ST</t>
    <rPh sb="0" eb="1">
      <t>ナミ</t>
    </rPh>
    <rPh sb="1" eb="2">
      <t>タ</t>
    </rPh>
    <phoneticPr fontId="2"/>
  </si>
  <si>
    <t>吉田ST</t>
    <rPh sb="0" eb="2">
      <t>ヨシダ</t>
    </rPh>
    <phoneticPr fontId="2"/>
  </si>
  <si>
    <t>赤名ST</t>
    <rPh sb="0" eb="1">
      <t>アカ</t>
    </rPh>
    <rPh sb="1" eb="2">
      <t>ナ</t>
    </rPh>
    <phoneticPr fontId="2"/>
  </si>
  <si>
    <t>来島ST</t>
    <rPh sb="0" eb="1">
      <t>ク</t>
    </rPh>
    <rPh sb="1" eb="2">
      <t>シマ</t>
    </rPh>
    <phoneticPr fontId="2"/>
  </si>
  <si>
    <t>吉田町</t>
    <rPh sb="2" eb="3">
      <t>チョウ</t>
    </rPh>
    <phoneticPr fontId="2"/>
  </si>
  <si>
    <t>吉田町部数合計</t>
    <rPh sb="2" eb="3">
      <t>チョウ</t>
    </rPh>
    <phoneticPr fontId="2"/>
  </si>
  <si>
    <t>吉田町折込合計</t>
    <rPh sb="2" eb="3">
      <t>チョウ</t>
    </rPh>
    <phoneticPr fontId="2"/>
  </si>
  <si>
    <t>仁多郡奥出雲町</t>
    <rPh sb="0" eb="2">
      <t>ニタ</t>
    </rPh>
    <rPh sb="2" eb="3">
      <t>ヤツカグン</t>
    </rPh>
    <rPh sb="3" eb="4">
      <t>オク</t>
    </rPh>
    <rPh sb="4" eb="7">
      <t>イズモチョウ</t>
    </rPh>
    <phoneticPr fontId="2"/>
  </si>
  <si>
    <t>飯石郡飯南町</t>
    <rPh sb="0" eb="2">
      <t>イイシ</t>
    </rPh>
    <rPh sb="2" eb="3">
      <t>ヤツカグン</t>
    </rPh>
    <rPh sb="3" eb="4">
      <t>ハン</t>
    </rPh>
    <rPh sb="4" eb="5">
      <t>ミナミ</t>
    </rPh>
    <rPh sb="5" eb="6">
      <t>チョウ</t>
    </rPh>
    <phoneticPr fontId="2"/>
  </si>
  <si>
    <t>出雲中央</t>
    <rPh sb="0" eb="2">
      <t>イズモ</t>
    </rPh>
    <rPh sb="2" eb="4">
      <t>チュウオウ</t>
    </rPh>
    <phoneticPr fontId="2"/>
  </si>
  <si>
    <t>出雲東</t>
    <rPh sb="0" eb="2">
      <t>イズモ</t>
    </rPh>
    <rPh sb="2" eb="3">
      <t>ヒガシ</t>
    </rPh>
    <phoneticPr fontId="2"/>
  </si>
  <si>
    <t>出雲中央Y</t>
    <rPh sb="0" eb="2">
      <t>イズモ</t>
    </rPh>
    <rPh sb="2" eb="4">
      <t>チュウオウ</t>
    </rPh>
    <phoneticPr fontId="2"/>
  </si>
  <si>
    <t>出雲市（旧出雲市）</t>
    <rPh sb="0" eb="3">
      <t>イズモシ</t>
    </rPh>
    <rPh sb="4" eb="5">
      <t>キュウ</t>
    </rPh>
    <rPh sb="5" eb="7">
      <t>イズモ</t>
    </rPh>
    <rPh sb="7" eb="8">
      <t>シ</t>
    </rPh>
    <phoneticPr fontId="2"/>
  </si>
  <si>
    <t>出雲市（旧出雲市）部数合計</t>
    <rPh sb="0" eb="3">
      <t>イズモシ</t>
    </rPh>
    <rPh sb="4" eb="5">
      <t>キュウ</t>
    </rPh>
    <rPh sb="5" eb="8">
      <t>イズモシ</t>
    </rPh>
    <rPh sb="9" eb="11">
      <t>ブスウ</t>
    </rPh>
    <phoneticPr fontId="2"/>
  </si>
  <si>
    <t>出雲市（旧出雲市）折込合計</t>
    <rPh sb="0" eb="3">
      <t>イズモシ</t>
    </rPh>
    <rPh sb="4" eb="5">
      <t>キュウ</t>
    </rPh>
    <rPh sb="5" eb="8">
      <t>イズモシ</t>
    </rPh>
    <rPh sb="9" eb="11">
      <t>オリコミ</t>
    </rPh>
    <phoneticPr fontId="2"/>
  </si>
  <si>
    <t>出雲市（旧平田市）</t>
    <rPh sb="0" eb="3">
      <t>イズモシ</t>
    </rPh>
    <rPh sb="4" eb="5">
      <t>キュウ</t>
    </rPh>
    <rPh sb="5" eb="8">
      <t>ヒラタシ</t>
    </rPh>
    <phoneticPr fontId="2"/>
  </si>
  <si>
    <t>出雲市（旧平田市）部数合計</t>
    <rPh sb="0" eb="3">
      <t>イズモシ</t>
    </rPh>
    <rPh sb="4" eb="5">
      <t>キュウ</t>
    </rPh>
    <rPh sb="5" eb="8">
      <t>ヒラタシ</t>
    </rPh>
    <rPh sb="9" eb="11">
      <t>ブスウ</t>
    </rPh>
    <phoneticPr fontId="2"/>
  </si>
  <si>
    <t>出雲市（旧平田市）折込合計</t>
    <rPh sb="0" eb="3">
      <t>イズモシ</t>
    </rPh>
    <rPh sb="4" eb="5">
      <t>キュウ</t>
    </rPh>
    <rPh sb="5" eb="8">
      <t>ヒラタシ</t>
    </rPh>
    <rPh sb="9" eb="11">
      <t>オリコミ</t>
    </rPh>
    <phoneticPr fontId="2"/>
  </si>
  <si>
    <t>出</t>
    <rPh sb="0" eb="1">
      <t>デ</t>
    </rPh>
    <phoneticPr fontId="2"/>
  </si>
  <si>
    <t>雲</t>
    <rPh sb="0" eb="1">
      <t>クモ</t>
    </rPh>
    <phoneticPr fontId="2"/>
  </si>
  <si>
    <t>出雲市（大社町）</t>
    <rPh sb="0" eb="3">
      <t>イズモシ</t>
    </rPh>
    <phoneticPr fontId="2"/>
  </si>
  <si>
    <t>出雲市（湖陵町）</t>
    <rPh sb="0" eb="3">
      <t>イズモシ</t>
    </rPh>
    <phoneticPr fontId="2"/>
  </si>
  <si>
    <t>出雲市（多伎町）</t>
    <rPh sb="0" eb="3">
      <t>イズモシ</t>
    </rPh>
    <phoneticPr fontId="2"/>
  </si>
  <si>
    <t>出雲市（佐田町）</t>
    <rPh sb="0" eb="3">
      <t>イズモシ</t>
    </rPh>
    <phoneticPr fontId="2"/>
  </si>
  <si>
    <t>知井宮Y</t>
    <rPh sb="0" eb="1">
      <t>チ</t>
    </rPh>
    <rPh sb="1" eb="2">
      <t>イ</t>
    </rPh>
    <rPh sb="2" eb="3">
      <t>ミヤ</t>
    </rPh>
    <phoneticPr fontId="2"/>
  </si>
  <si>
    <t>出雲北A</t>
    <rPh sb="0" eb="2">
      <t>イズモ</t>
    </rPh>
    <rPh sb="2" eb="3">
      <t>キタ</t>
    </rPh>
    <phoneticPr fontId="2"/>
  </si>
  <si>
    <t>出雲南A</t>
    <rPh sb="0" eb="2">
      <t>イズモ</t>
    </rPh>
    <rPh sb="2" eb="3">
      <t>ミナミ</t>
    </rPh>
    <phoneticPr fontId="2"/>
  </si>
  <si>
    <t>斐川東部ST</t>
    <rPh sb="0" eb="1">
      <t>ヒ</t>
    </rPh>
    <rPh sb="1" eb="2">
      <t>カワ</t>
    </rPh>
    <rPh sb="2" eb="3">
      <t>ヒガシ</t>
    </rPh>
    <phoneticPr fontId="2"/>
  </si>
  <si>
    <t>出西ST</t>
    <rPh sb="0" eb="1">
      <t>デ</t>
    </rPh>
    <rPh sb="1" eb="2">
      <t>ニシ</t>
    </rPh>
    <phoneticPr fontId="2"/>
  </si>
  <si>
    <t>高松ST</t>
    <rPh sb="0" eb="2">
      <t>タカマツ</t>
    </rPh>
    <phoneticPr fontId="2"/>
  </si>
  <si>
    <t>神西ST</t>
    <rPh sb="0" eb="1">
      <t>カミ</t>
    </rPh>
    <rPh sb="1" eb="2">
      <t>ニシ</t>
    </rPh>
    <phoneticPr fontId="2"/>
  </si>
  <si>
    <t>長浜ST</t>
    <rPh sb="0" eb="2">
      <t>ナガハマ</t>
    </rPh>
    <phoneticPr fontId="2"/>
  </si>
  <si>
    <t>朝山ST</t>
    <rPh sb="0" eb="1">
      <t>アサ</t>
    </rPh>
    <rPh sb="1" eb="2">
      <t>ヤマ</t>
    </rPh>
    <phoneticPr fontId="2"/>
  </si>
  <si>
    <t>稗原ST</t>
    <rPh sb="0" eb="1">
      <t>ヒエダ</t>
    </rPh>
    <rPh sb="1" eb="2">
      <t>ハラ</t>
    </rPh>
    <phoneticPr fontId="2"/>
  </si>
  <si>
    <t>上津ST</t>
    <rPh sb="0" eb="1">
      <t>ウエ</t>
    </rPh>
    <rPh sb="1" eb="2">
      <t>ツ</t>
    </rPh>
    <phoneticPr fontId="2"/>
  </si>
  <si>
    <t>川跡ST</t>
    <rPh sb="0" eb="1">
      <t>カワ</t>
    </rPh>
    <rPh sb="1" eb="2">
      <t>アト</t>
    </rPh>
    <phoneticPr fontId="2"/>
  </si>
  <si>
    <t>合計</t>
    <phoneticPr fontId="2"/>
  </si>
  <si>
    <t>出雲市合計</t>
    <rPh sb="0" eb="3">
      <t>イズモシ</t>
    </rPh>
    <rPh sb="3" eb="4">
      <t>ゴウ</t>
    </rPh>
    <rPh sb="4" eb="5">
      <t>ケイ</t>
    </rPh>
    <phoneticPr fontId="2"/>
  </si>
  <si>
    <t>隠岐の島町</t>
    <rPh sb="0" eb="2">
      <t>オキ</t>
    </rPh>
    <rPh sb="3" eb="4">
      <t>シマ</t>
    </rPh>
    <phoneticPr fontId="2"/>
  </si>
  <si>
    <t>隠岐の島町部数合計</t>
    <phoneticPr fontId="2"/>
  </si>
  <si>
    <t>隠岐の島町折込合計</t>
    <phoneticPr fontId="2"/>
  </si>
  <si>
    <t>西郷ST</t>
  </si>
  <si>
    <t>菱浦ST</t>
  </si>
  <si>
    <t>浦郷ST</t>
  </si>
  <si>
    <t>黒木ST</t>
  </si>
  <si>
    <t>大田市（旧大田市）</t>
    <rPh sb="4" eb="5">
      <t>キュウ</t>
    </rPh>
    <rPh sb="5" eb="8">
      <t>オオダシ</t>
    </rPh>
    <phoneticPr fontId="2"/>
  </si>
  <si>
    <t>大田市（旧大田市）部数合計</t>
    <phoneticPr fontId="2"/>
  </si>
  <si>
    <t>大田市（旧大田市）折込合計</t>
    <phoneticPr fontId="2"/>
  </si>
  <si>
    <t>大田市（温泉津町）</t>
    <rPh sb="0" eb="3">
      <t>オオダシ</t>
    </rPh>
    <rPh sb="4" eb="6">
      <t>オンセン</t>
    </rPh>
    <phoneticPr fontId="2"/>
  </si>
  <si>
    <t>大田市（温泉津町）部数合計</t>
    <phoneticPr fontId="2"/>
  </si>
  <si>
    <t>大田市（温泉津町）折込合計</t>
    <phoneticPr fontId="2"/>
  </si>
  <si>
    <t>大田市（仁摩町）</t>
    <rPh sb="0" eb="3">
      <t>オオダシ</t>
    </rPh>
    <phoneticPr fontId="2"/>
  </si>
  <si>
    <t>大田市（仁摩町）部数合計</t>
    <phoneticPr fontId="2"/>
  </si>
  <si>
    <t>大田市（仁摩町）折込合計</t>
    <phoneticPr fontId="2"/>
  </si>
  <si>
    <t>大森</t>
    <rPh sb="0" eb="2">
      <t>オオモリ</t>
    </rPh>
    <phoneticPr fontId="2"/>
  </si>
  <si>
    <t>大森ST</t>
    <rPh sb="0" eb="2">
      <t>オオモリ</t>
    </rPh>
    <phoneticPr fontId="2"/>
  </si>
  <si>
    <t>久利ST</t>
    <rPh sb="0" eb="2">
      <t>ヒサトシ</t>
    </rPh>
    <phoneticPr fontId="2"/>
  </si>
  <si>
    <t>水上西ST</t>
    <rPh sb="0" eb="1">
      <t>ミズ</t>
    </rPh>
    <rPh sb="1" eb="2">
      <t>ウエ</t>
    </rPh>
    <rPh sb="2" eb="3">
      <t>ニシ</t>
    </rPh>
    <phoneticPr fontId="2"/>
  </si>
  <si>
    <t>温泉津ST</t>
    <rPh sb="0" eb="2">
      <t>オンセン</t>
    </rPh>
    <rPh sb="2" eb="3">
      <t>ツ</t>
    </rPh>
    <phoneticPr fontId="2"/>
  </si>
  <si>
    <t>仁万ST</t>
    <rPh sb="0" eb="2">
      <t>ニマ</t>
    </rPh>
    <phoneticPr fontId="2"/>
  </si>
  <si>
    <t>井田Y</t>
    <rPh sb="0" eb="2">
      <t>イダ</t>
    </rPh>
    <phoneticPr fontId="2"/>
  </si>
  <si>
    <t>邑南町</t>
    <rPh sb="0" eb="1">
      <t>ムラ</t>
    </rPh>
    <rPh sb="1" eb="3">
      <t>ミナミチョウ</t>
    </rPh>
    <phoneticPr fontId="2"/>
  </si>
  <si>
    <t>美郷町</t>
    <rPh sb="0" eb="2">
      <t>ミサト</t>
    </rPh>
    <phoneticPr fontId="2"/>
  </si>
  <si>
    <t>美郷町部数合計</t>
    <rPh sb="2" eb="3">
      <t>チョウ</t>
    </rPh>
    <phoneticPr fontId="2"/>
  </si>
  <si>
    <t>美郷町折込合計</t>
    <phoneticPr fontId="2"/>
  </si>
  <si>
    <t>邑南町部数合計</t>
    <phoneticPr fontId="2"/>
  </si>
  <si>
    <t>邑南町折込合計</t>
    <phoneticPr fontId="2"/>
  </si>
  <si>
    <t>市木ST</t>
    <rPh sb="0" eb="1">
      <t>イチ</t>
    </rPh>
    <rPh sb="1" eb="2">
      <t>キ</t>
    </rPh>
    <phoneticPr fontId="2"/>
  </si>
  <si>
    <t>出羽ST</t>
    <rPh sb="0" eb="2">
      <t>デワ</t>
    </rPh>
    <phoneticPr fontId="2"/>
  </si>
  <si>
    <t>田所ST</t>
    <rPh sb="0" eb="2">
      <t>タドコロ</t>
    </rPh>
    <phoneticPr fontId="2"/>
  </si>
  <si>
    <t>矢上ST</t>
    <rPh sb="0" eb="2">
      <t>ヤガミ</t>
    </rPh>
    <phoneticPr fontId="2"/>
  </si>
  <si>
    <t>浜田市（旧浜田市）</t>
    <rPh sb="2" eb="3">
      <t>シ</t>
    </rPh>
    <rPh sb="4" eb="5">
      <t>キュウ</t>
    </rPh>
    <rPh sb="5" eb="8">
      <t>ハマダシ</t>
    </rPh>
    <phoneticPr fontId="2"/>
  </si>
  <si>
    <t>浜田市（旧浜田市）部数合計</t>
    <phoneticPr fontId="2"/>
  </si>
  <si>
    <t>浜田市（旧浜田市）折込合計</t>
    <phoneticPr fontId="2"/>
  </si>
  <si>
    <t>浜田市（金城町）</t>
    <rPh sb="0" eb="3">
      <t>ハマダシ</t>
    </rPh>
    <phoneticPr fontId="2"/>
  </si>
  <si>
    <t>浜田市（金城町）部数合計</t>
    <phoneticPr fontId="2"/>
  </si>
  <si>
    <t>金城町浜田市（金城町）</t>
    <phoneticPr fontId="2"/>
  </si>
  <si>
    <t>浜田市（旭町）</t>
    <rPh sb="0" eb="3">
      <t>ハマダシ</t>
    </rPh>
    <phoneticPr fontId="2"/>
  </si>
  <si>
    <t>浜田市（旭町）部数合計</t>
    <phoneticPr fontId="2"/>
  </si>
  <si>
    <t>浜田市（旭町）折込合計</t>
    <phoneticPr fontId="2"/>
  </si>
  <si>
    <t>浜田市（三隅町）</t>
    <rPh sb="0" eb="3">
      <t>ハマダシ</t>
    </rPh>
    <phoneticPr fontId="2"/>
  </si>
  <si>
    <t>浜田市（三隅町）部数合計</t>
    <phoneticPr fontId="2"/>
  </si>
  <si>
    <t>浜田市（三隅町）折込合計</t>
    <phoneticPr fontId="2"/>
  </si>
  <si>
    <t>浜田市（弥栄町）</t>
    <rPh sb="0" eb="3">
      <t>ハマダシ</t>
    </rPh>
    <rPh sb="6" eb="7">
      <t>チョウ</t>
    </rPh>
    <phoneticPr fontId="2"/>
  </si>
  <si>
    <t>浜田市（弥栄町）部数合計</t>
    <phoneticPr fontId="2"/>
  </si>
  <si>
    <t>浜田市（弥栄町）折込合計</t>
    <phoneticPr fontId="2"/>
  </si>
  <si>
    <t>杵束ST</t>
  </si>
  <si>
    <t>安城ST</t>
  </si>
  <si>
    <t>都川ST</t>
  </si>
  <si>
    <t>今市ST</t>
  </si>
  <si>
    <t>今福ST</t>
  </si>
  <si>
    <t>雲城ST</t>
  </si>
  <si>
    <t>波佐ST</t>
  </si>
  <si>
    <t>美川ST</t>
    <rPh sb="0" eb="2">
      <t>ミカワ</t>
    </rPh>
    <phoneticPr fontId="2"/>
  </si>
  <si>
    <t>美川</t>
    <rPh sb="0" eb="2">
      <t>ミカワ</t>
    </rPh>
    <phoneticPr fontId="2"/>
  </si>
  <si>
    <t>松川ST</t>
    <rPh sb="0" eb="2">
      <t>マツカワ</t>
    </rPh>
    <phoneticPr fontId="2"/>
  </si>
  <si>
    <t>黒松ST</t>
    <rPh sb="0" eb="2">
      <t>クロマツ</t>
    </rPh>
    <phoneticPr fontId="2"/>
  </si>
  <si>
    <t>浅利ST</t>
    <rPh sb="0" eb="1">
      <t>アサ</t>
    </rPh>
    <rPh sb="1" eb="2">
      <t>トシ</t>
    </rPh>
    <phoneticPr fontId="2"/>
  </si>
  <si>
    <t>川戸ST</t>
    <rPh sb="0" eb="1">
      <t>カワ</t>
    </rPh>
    <rPh sb="1" eb="2">
      <t>ト</t>
    </rPh>
    <phoneticPr fontId="2"/>
  </si>
  <si>
    <t>市山ST</t>
    <rPh sb="0" eb="1">
      <t>イチ</t>
    </rPh>
    <rPh sb="1" eb="2">
      <t>ヤマ</t>
    </rPh>
    <phoneticPr fontId="2"/>
  </si>
  <si>
    <t>江津市（旧江津市）</t>
    <rPh sb="4" eb="5">
      <t>キュウ</t>
    </rPh>
    <rPh sb="5" eb="6">
      <t>エ</t>
    </rPh>
    <rPh sb="6" eb="7">
      <t>ツ</t>
    </rPh>
    <rPh sb="7" eb="8">
      <t>シ</t>
    </rPh>
    <phoneticPr fontId="2"/>
  </si>
  <si>
    <t>江津市（旧江津市）部数合計</t>
    <phoneticPr fontId="2"/>
  </si>
  <si>
    <t>江津市（旧江津市）折込合計</t>
    <phoneticPr fontId="2"/>
  </si>
  <si>
    <t>江津市（桜江町）</t>
    <rPh sb="0" eb="1">
      <t>エ</t>
    </rPh>
    <rPh sb="1" eb="2">
      <t>ツ</t>
    </rPh>
    <rPh sb="2" eb="3">
      <t>シ</t>
    </rPh>
    <phoneticPr fontId="2"/>
  </si>
  <si>
    <t>合計</t>
    <rPh sb="0" eb="2">
      <t>ゴウケイ</t>
    </rPh>
    <phoneticPr fontId="2"/>
  </si>
  <si>
    <t>益田市（旧益田市）</t>
    <rPh sb="0" eb="2">
      <t>マスダ</t>
    </rPh>
    <rPh sb="2" eb="3">
      <t>イズモシ</t>
    </rPh>
    <rPh sb="4" eb="5">
      <t>キュウ</t>
    </rPh>
    <rPh sb="5" eb="8">
      <t>マスダシ</t>
    </rPh>
    <phoneticPr fontId="2"/>
  </si>
  <si>
    <t>益田市（旧益田市）部数合計</t>
    <phoneticPr fontId="2"/>
  </si>
  <si>
    <t>益田市（旧益田市）折込合計</t>
    <phoneticPr fontId="2"/>
  </si>
  <si>
    <t>益田市（匹見町）</t>
    <rPh sb="0" eb="3">
      <t>マスダシ</t>
    </rPh>
    <phoneticPr fontId="2"/>
  </si>
  <si>
    <t>益田市（匹見町）部数合計</t>
    <phoneticPr fontId="2"/>
  </si>
  <si>
    <t>益田市（匹見町）折込合計</t>
    <phoneticPr fontId="2"/>
  </si>
  <si>
    <t>益田市（美都町）</t>
    <rPh sb="0" eb="3">
      <t>マスダシ</t>
    </rPh>
    <phoneticPr fontId="2"/>
  </si>
  <si>
    <t>益田市（美都町）部数合計</t>
    <phoneticPr fontId="2"/>
  </si>
  <si>
    <t>益田市（美都町）折込合計</t>
    <phoneticPr fontId="2"/>
  </si>
  <si>
    <t>六日市Y</t>
    <rPh sb="0" eb="3">
      <t>ムイカイチ</t>
    </rPh>
    <phoneticPr fontId="2"/>
  </si>
  <si>
    <t>日原ST</t>
    <rPh sb="0" eb="1">
      <t>ニチ</t>
    </rPh>
    <rPh sb="1" eb="2">
      <t>ハラ</t>
    </rPh>
    <phoneticPr fontId="2"/>
  </si>
  <si>
    <t>柿木ST</t>
    <rPh sb="0" eb="2">
      <t>カキギ</t>
    </rPh>
    <phoneticPr fontId="2"/>
  </si>
  <si>
    <t>鎌手ST</t>
    <rPh sb="0" eb="2">
      <t>カマテ</t>
    </rPh>
    <phoneticPr fontId="2"/>
  </si>
  <si>
    <t>吉賀町</t>
    <rPh sb="0" eb="1">
      <t>ヨシ</t>
    </rPh>
    <rPh sb="1" eb="2">
      <t>ガ</t>
    </rPh>
    <rPh sb="2" eb="3">
      <t>チョウ</t>
    </rPh>
    <phoneticPr fontId="2"/>
  </si>
  <si>
    <t>吉賀町部数合計</t>
    <phoneticPr fontId="2"/>
  </si>
  <si>
    <t>吉賀町折込合計</t>
    <phoneticPr fontId="2"/>
  </si>
  <si>
    <t>11-11</t>
    <phoneticPr fontId="2"/>
  </si>
  <si>
    <t>11-10</t>
    <phoneticPr fontId="2"/>
  </si>
  <si>
    <t>11-9</t>
    <phoneticPr fontId="2"/>
  </si>
  <si>
    <t>11-8</t>
    <phoneticPr fontId="2"/>
  </si>
  <si>
    <t>11-7</t>
    <phoneticPr fontId="2"/>
  </si>
  <si>
    <r>
      <t>11</t>
    </r>
    <r>
      <rPr>
        <sz val="11"/>
        <rFont val="ＭＳ Ｐゴシック"/>
        <family val="3"/>
        <charset val="128"/>
      </rPr>
      <t>-</t>
    </r>
    <r>
      <rPr>
        <sz val="11"/>
        <rFont val="ＭＳ Ｐゴシック"/>
        <family val="3"/>
        <charset val="128"/>
      </rPr>
      <t>6</t>
    </r>
    <phoneticPr fontId="2"/>
  </si>
  <si>
    <r>
      <t>11</t>
    </r>
    <r>
      <rPr>
        <sz val="11"/>
        <rFont val="ＭＳ Ｐゴシック"/>
        <family val="3"/>
        <charset val="128"/>
      </rPr>
      <t>-</t>
    </r>
    <r>
      <rPr>
        <sz val="11"/>
        <rFont val="ＭＳ Ｐゴシック"/>
        <family val="3"/>
        <charset val="128"/>
      </rPr>
      <t>5</t>
    </r>
    <phoneticPr fontId="2"/>
  </si>
  <si>
    <r>
      <t>11</t>
    </r>
    <r>
      <rPr>
        <sz val="11"/>
        <rFont val="ＭＳ Ｐゴシック"/>
        <family val="3"/>
        <charset val="128"/>
      </rPr>
      <t>-</t>
    </r>
    <r>
      <rPr>
        <sz val="11"/>
        <rFont val="ＭＳ Ｐゴシック"/>
        <family val="3"/>
        <charset val="128"/>
      </rPr>
      <t>4</t>
    </r>
    <phoneticPr fontId="2"/>
  </si>
  <si>
    <r>
      <t>11</t>
    </r>
    <r>
      <rPr>
        <sz val="11"/>
        <rFont val="ＭＳ Ｐゴシック"/>
        <family val="3"/>
        <charset val="128"/>
      </rPr>
      <t>-</t>
    </r>
    <r>
      <rPr>
        <sz val="11"/>
        <rFont val="ＭＳ Ｐゴシック"/>
        <family val="3"/>
        <charset val="128"/>
      </rPr>
      <t>3</t>
    </r>
    <phoneticPr fontId="2"/>
  </si>
  <si>
    <r>
      <t>11</t>
    </r>
    <r>
      <rPr>
        <sz val="11"/>
        <rFont val="ＭＳ Ｐゴシック"/>
        <family val="3"/>
        <charset val="128"/>
      </rPr>
      <t>-</t>
    </r>
    <r>
      <rPr>
        <sz val="11"/>
        <rFont val="ＭＳ Ｐゴシック"/>
        <family val="3"/>
        <charset val="128"/>
      </rPr>
      <t>2</t>
    </r>
    <phoneticPr fontId="2"/>
  </si>
  <si>
    <t>11-1</t>
    <phoneticPr fontId="2"/>
  </si>
  <si>
    <t>1,2</t>
    <phoneticPr fontId="2"/>
  </si>
  <si>
    <t>5,6</t>
    <phoneticPr fontId="2"/>
  </si>
  <si>
    <t>合計（税抜）</t>
    <phoneticPr fontId="2"/>
  </si>
  <si>
    <t>大田市</t>
    <rPh sb="0" eb="3">
      <t>オオダシ</t>
    </rPh>
    <phoneticPr fontId="2"/>
  </si>
  <si>
    <t>須佐ST</t>
    <rPh sb="0" eb="2">
      <t>スサ</t>
    </rPh>
    <phoneticPr fontId="2"/>
  </si>
  <si>
    <t>須佐ST</t>
    <rPh sb="0" eb="1">
      <t>ス</t>
    </rPh>
    <rPh sb="1" eb="2">
      <t>サ</t>
    </rPh>
    <phoneticPr fontId="2"/>
  </si>
  <si>
    <t>江南ST</t>
    <rPh sb="0" eb="2">
      <t>コウナン</t>
    </rPh>
    <phoneticPr fontId="2"/>
  </si>
  <si>
    <t>西浜ST</t>
    <rPh sb="0" eb="2">
      <t>ニシハマ</t>
    </rPh>
    <phoneticPr fontId="2"/>
  </si>
  <si>
    <t>鰐淵ST</t>
    <rPh sb="0" eb="1">
      <t>ワニ</t>
    </rPh>
    <rPh sb="1" eb="2">
      <t>フチ</t>
    </rPh>
    <phoneticPr fontId="2"/>
  </si>
  <si>
    <t>山陰中央</t>
    <rPh sb="0" eb="2">
      <t>サンイン</t>
    </rPh>
    <rPh sb="2" eb="4">
      <t>チュウオウ</t>
    </rPh>
    <phoneticPr fontId="2"/>
  </si>
  <si>
    <t>浜乃木</t>
    <rPh sb="0" eb="1">
      <t>ハマ</t>
    </rPh>
    <rPh sb="1" eb="2">
      <t>ノ</t>
    </rPh>
    <rPh sb="2" eb="3">
      <t>キ</t>
    </rPh>
    <phoneticPr fontId="2"/>
  </si>
  <si>
    <t>大庭</t>
    <rPh sb="0" eb="2">
      <t>オオニワ</t>
    </rPh>
    <phoneticPr fontId="2"/>
  </si>
  <si>
    <t>橋北</t>
    <rPh sb="0" eb="1">
      <t>ハシ</t>
    </rPh>
    <rPh sb="1" eb="2">
      <t>キタ</t>
    </rPh>
    <phoneticPr fontId="2"/>
  </si>
  <si>
    <t>比津</t>
    <rPh sb="0" eb="1">
      <t>ヒ</t>
    </rPh>
    <rPh sb="1" eb="2">
      <t>ツ</t>
    </rPh>
    <phoneticPr fontId="2"/>
  </si>
  <si>
    <t>朝酌</t>
    <rPh sb="0" eb="1">
      <t>アサ</t>
    </rPh>
    <rPh sb="1" eb="2">
      <t>シャク</t>
    </rPh>
    <phoneticPr fontId="2"/>
  </si>
  <si>
    <t>大庭</t>
    <rPh sb="0" eb="2">
      <t>オオニワ</t>
    </rPh>
    <phoneticPr fontId="2"/>
  </si>
  <si>
    <t>橋南</t>
    <rPh sb="0" eb="1">
      <t>ハシ</t>
    </rPh>
    <rPh sb="1" eb="2">
      <t>ミナミ</t>
    </rPh>
    <phoneticPr fontId="2"/>
  </si>
  <si>
    <t>橋北</t>
    <rPh sb="0" eb="1">
      <t>ハシ</t>
    </rPh>
    <rPh sb="1" eb="2">
      <t>キタ</t>
    </rPh>
    <phoneticPr fontId="2"/>
  </si>
  <si>
    <t>山陰中央</t>
    <rPh sb="0" eb="2">
      <t>サンイン</t>
    </rPh>
    <rPh sb="2" eb="4">
      <t>チュウオウ</t>
    </rPh>
    <phoneticPr fontId="2"/>
  </si>
  <si>
    <t>益田</t>
    <rPh sb="0" eb="2">
      <t>マスダ</t>
    </rPh>
    <phoneticPr fontId="2"/>
  </si>
  <si>
    <t>六日市</t>
    <rPh sb="0" eb="3">
      <t>ムイカイチ</t>
    </rPh>
    <phoneticPr fontId="2"/>
  </si>
  <si>
    <t>七日市</t>
    <rPh sb="0" eb="2">
      <t>ナノカ</t>
    </rPh>
    <rPh sb="2" eb="3">
      <t>イチ</t>
    </rPh>
    <phoneticPr fontId="2"/>
  </si>
  <si>
    <t>高津</t>
    <rPh sb="0" eb="2">
      <t>タカツ</t>
    </rPh>
    <phoneticPr fontId="2"/>
  </si>
  <si>
    <t>美都</t>
    <rPh sb="0" eb="1">
      <t>ミ</t>
    </rPh>
    <rPh sb="1" eb="2">
      <t>ミヤコ</t>
    </rPh>
    <phoneticPr fontId="2"/>
  </si>
  <si>
    <t>合計</t>
    <rPh sb="0" eb="1">
      <t>ゴウ</t>
    </rPh>
    <rPh sb="1" eb="2">
      <t>ケイ</t>
    </rPh>
    <phoneticPr fontId="2"/>
  </si>
  <si>
    <t>益田</t>
    <rPh sb="0" eb="2">
      <t>マスダ</t>
    </rPh>
    <phoneticPr fontId="2"/>
  </si>
  <si>
    <t>（敬川含む）</t>
    <rPh sb="1" eb="2">
      <t>ウヤマ</t>
    </rPh>
    <rPh sb="2" eb="3">
      <t>カワ</t>
    </rPh>
    <rPh sb="3" eb="4">
      <t>フク</t>
    </rPh>
    <phoneticPr fontId="2"/>
  </si>
  <si>
    <t>長浜</t>
    <rPh sb="0" eb="2">
      <t>ナガハマ</t>
    </rPh>
    <phoneticPr fontId="2"/>
  </si>
  <si>
    <t>周布</t>
    <rPh sb="0" eb="1">
      <t>シュウ</t>
    </rPh>
    <rPh sb="1" eb="2">
      <t>ヌノ</t>
    </rPh>
    <phoneticPr fontId="2"/>
  </si>
  <si>
    <t>国府</t>
    <rPh sb="0" eb="2">
      <t>コクフ</t>
    </rPh>
    <phoneticPr fontId="2"/>
  </si>
  <si>
    <t>計</t>
    <rPh sb="0" eb="1">
      <t>ケイ</t>
    </rPh>
    <phoneticPr fontId="2"/>
  </si>
  <si>
    <t>浅利</t>
    <rPh sb="0" eb="1">
      <t>アサ</t>
    </rPh>
    <rPh sb="1" eb="2">
      <t>トシ</t>
    </rPh>
    <phoneticPr fontId="2"/>
  </si>
  <si>
    <t>中国</t>
    <rPh sb="0" eb="2">
      <t>チュウゴク</t>
    </rPh>
    <phoneticPr fontId="2"/>
  </si>
  <si>
    <t>湯谷</t>
    <rPh sb="0" eb="2">
      <t>ユタニ</t>
    </rPh>
    <phoneticPr fontId="2"/>
  </si>
  <si>
    <t>計</t>
    <rPh sb="0" eb="1">
      <t>ケイ</t>
    </rPh>
    <phoneticPr fontId="2"/>
  </si>
  <si>
    <t>合計</t>
    <rPh sb="0" eb="1">
      <t>ゴウ</t>
    </rPh>
    <rPh sb="1" eb="2">
      <t>ケイ</t>
    </rPh>
    <phoneticPr fontId="2"/>
  </si>
  <si>
    <t>合計</t>
    <rPh sb="0" eb="1">
      <t>ゴウ</t>
    </rPh>
    <rPh sb="1" eb="2">
      <t>ケイ</t>
    </rPh>
    <phoneticPr fontId="2"/>
  </si>
  <si>
    <t>和江</t>
    <rPh sb="0" eb="2">
      <t>カズエ</t>
    </rPh>
    <phoneticPr fontId="2"/>
  </si>
  <si>
    <t>温泉津</t>
    <rPh sb="0" eb="2">
      <t>オンセン</t>
    </rPh>
    <rPh sb="2" eb="3">
      <t>ツ</t>
    </rPh>
    <phoneticPr fontId="2"/>
  </si>
  <si>
    <t>計</t>
    <rPh sb="0" eb="1">
      <t>ケイ</t>
    </rPh>
    <phoneticPr fontId="2"/>
  </si>
  <si>
    <t>出西</t>
    <rPh sb="0" eb="1">
      <t>デ</t>
    </rPh>
    <rPh sb="1" eb="2">
      <t>ニシ</t>
    </rPh>
    <phoneticPr fontId="2"/>
  </si>
  <si>
    <t>日御碕</t>
    <rPh sb="0" eb="1">
      <t>ニチ</t>
    </rPh>
    <rPh sb="1" eb="2">
      <t>オン</t>
    </rPh>
    <rPh sb="2" eb="3">
      <t>サキ</t>
    </rPh>
    <phoneticPr fontId="2"/>
  </si>
  <si>
    <t>江南</t>
    <rPh sb="0" eb="2">
      <t>コウナン</t>
    </rPh>
    <phoneticPr fontId="2"/>
  </si>
  <si>
    <t>西浜</t>
    <rPh sb="0" eb="2">
      <t>ニシハマ</t>
    </rPh>
    <phoneticPr fontId="2"/>
  </si>
  <si>
    <t>荘原</t>
    <rPh sb="0" eb="1">
      <t>ショウ</t>
    </rPh>
    <rPh sb="1" eb="2">
      <t>ハラ</t>
    </rPh>
    <phoneticPr fontId="2"/>
  </si>
  <si>
    <t>大社</t>
    <rPh sb="0" eb="2">
      <t>タイシャ</t>
    </rPh>
    <phoneticPr fontId="2"/>
  </si>
  <si>
    <t>小田</t>
    <rPh sb="0" eb="2">
      <t>オダ</t>
    </rPh>
    <phoneticPr fontId="2"/>
  </si>
  <si>
    <t>大社</t>
    <rPh sb="0" eb="2">
      <t>タイシャ</t>
    </rPh>
    <phoneticPr fontId="2"/>
  </si>
  <si>
    <t>大社</t>
    <rPh sb="0" eb="2">
      <t>タイシャ</t>
    </rPh>
    <phoneticPr fontId="2"/>
  </si>
  <si>
    <t>出雲西</t>
    <rPh sb="0" eb="2">
      <t>イズモ</t>
    </rPh>
    <rPh sb="2" eb="3">
      <t>ニシ</t>
    </rPh>
    <phoneticPr fontId="2"/>
  </si>
  <si>
    <t>高松</t>
    <rPh sb="0" eb="2">
      <t>タカマツ</t>
    </rPh>
    <phoneticPr fontId="2"/>
  </si>
  <si>
    <t>神西</t>
    <rPh sb="0" eb="1">
      <t>カミ</t>
    </rPh>
    <rPh sb="1" eb="2">
      <t>ニシ</t>
    </rPh>
    <phoneticPr fontId="2"/>
  </si>
  <si>
    <t>知井宮</t>
    <rPh sb="0" eb="1">
      <t>チ</t>
    </rPh>
    <rPh sb="1" eb="2">
      <t>イ</t>
    </rPh>
    <rPh sb="2" eb="3">
      <t>ミヤ</t>
    </rPh>
    <phoneticPr fontId="2"/>
  </si>
  <si>
    <t>朝山</t>
    <rPh sb="0" eb="1">
      <t>アサ</t>
    </rPh>
    <rPh sb="1" eb="2">
      <t>ヤマ</t>
    </rPh>
    <phoneticPr fontId="2"/>
  </si>
  <si>
    <t>稗原</t>
    <rPh sb="0" eb="1">
      <t>ヒエダ</t>
    </rPh>
    <rPh sb="1" eb="2">
      <t>ハラ</t>
    </rPh>
    <phoneticPr fontId="2"/>
  </si>
  <si>
    <t>平田</t>
    <rPh sb="0" eb="2">
      <t>ヒラタ</t>
    </rPh>
    <phoneticPr fontId="2"/>
  </si>
  <si>
    <t>国富</t>
    <rPh sb="0" eb="2">
      <t>クニトミ</t>
    </rPh>
    <phoneticPr fontId="2"/>
  </si>
  <si>
    <t>計</t>
    <rPh sb="0" eb="1">
      <t>ケイ</t>
    </rPh>
    <phoneticPr fontId="2"/>
  </si>
  <si>
    <t>木次</t>
    <rPh sb="0" eb="2">
      <t>キツギ</t>
    </rPh>
    <phoneticPr fontId="2"/>
  </si>
  <si>
    <t>温泉</t>
    <rPh sb="0" eb="2">
      <t>オンセン</t>
    </rPh>
    <phoneticPr fontId="2"/>
  </si>
  <si>
    <t>大東</t>
    <rPh sb="0" eb="1">
      <t>オオ</t>
    </rPh>
    <rPh sb="1" eb="2">
      <t>ヒガシ</t>
    </rPh>
    <phoneticPr fontId="2"/>
  </si>
  <si>
    <t>幡屋</t>
    <rPh sb="0" eb="1">
      <t>バン</t>
    </rPh>
    <rPh sb="1" eb="2">
      <t>ヤ</t>
    </rPh>
    <phoneticPr fontId="2"/>
  </si>
  <si>
    <t>阿用</t>
    <rPh sb="0" eb="1">
      <t>ア</t>
    </rPh>
    <rPh sb="1" eb="2">
      <t>ヨウ</t>
    </rPh>
    <phoneticPr fontId="2"/>
  </si>
  <si>
    <t>掛合</t>
    <rPh sb="0" eb="2">
      <t>カケヤ</t>
    </rPh>
    <phoneticPr fontId="2"/>
  </si>
  <si>
    <t>松笠</t>
    <rPh sb="0" eb="1">
      <t>マツ</t>
    </rPh>
    <rPh sb="1" eb="2">
      <t>カサ</t>
    </rPh>
    <phoneticPr fontId="2"/>
  </si>
  <si>
    <t>吉田</t>
    <rPh sb="0" eb="2">
      <t>ヨシダ</t>
    </rPh>
    <phoneticPr fontId="2"/>
  </si>
  <si>
    <t>頓原</t>
    <rPh sb="0" eb="2">
      <t>トンバラ</t>
    </rPh>
    <phoneticPr fontId="2"/>
  </si>
  <si>
    <t>三刀屋</t>
    <rPh sb="0" eb="3">
      <t>ミトヤ</t>
    </rPh>
    <phoneticPr fontId="2"/>
  </si>
  <si>
    <t>給下</t>
    <rPh sb="0" eb="1">
      <t>キュウ</t>
    </rPh>
    <rPh sb="1" eb="2">
      <t>シタ</t>
    </rPh>
    <phoneticPr fontId="2"/>
  </si>
  <si>
    <t>木次</t>
    <rPh sb="0" eb="2">
      <t>キツギ</t>
    </rPh>
    <phoneticPr fontId="2"/>
  </si>
  <si>
    <t>加茂</t>
    <rPh sb="0" eb="2">
      <t>カモ</t>
    </rPh>
    <phoneticPr fontId="2"/>
  </si>
  <si>
    <t>大東</t>
    <rPh sb="0" eb="1">
      <t>オオ</t>
    </rPh>
    <rPh sb="1" eb="2">
      <t>ヒガシ</t>
    </rPh>
    <phoneticPr fontId="2"/>
  </si>
  <si>
    <t>頓原</t>
    <rPh sb="0" eb="2">
      <t>トンバラ</t>
    </rPh>
    <phoneticPr fontId="2"/>
  </si>
  <si>
    <t>広瀬</t>
    <rPh sb="0" eb="2">
      <t>ヒロセ</t>
    </rPh>
    <phoneticPr fontId="2"/>
  </si>
  <si>
    <t>西谷</t>
    <rPh sb="0" eb="1">
      <t>ニシ</t>
    </rPh>
    <rPh sb="1" eb="2">
      <t>タニ</t>
    </rPh>
    <phoneticPr fontId="2"/>
  </si>
  <si>
    <t>三成</t>
    <rPh sb="0" eb="1">
      <t>サン</t>
    </rPh>
    <rPh sb="1" eb="2">
      <t>ナ</t>
    </rPh>
    <phoneticPr fontId="2"/>
  </si>
  <si>
    <t>布勢</t>
    <rPh sb="0" eb="1">
      <t>ヌノ</t>
    </rPh>
    <rPh sb="1" eb="2">
      <t>セイ</t>
    </rPh>
    <phoneticPr fontId="2"/>
  </si>
  <si>
    <t>亀嵩</t>
    <rPh sb="0" eb="1">
      <t>カメ</t>
    </rPh>
    <rPh sb="1" eb="2">
      <t>タカ</t>
    </rPh>
    <phoneticPr fontId="2"/>
  </si>
  <si>
    <t>横田</t>
    <rPh sb="0" eb="2">
      <t>ヨコタ</t>
    </rPh>
    <phoneticPr fontId="2"/>
  </si>
  <si>
    <t>広瀬</t>
    <rPh sb="0" eb="2">
      <t>ヒロセ</t>
    </rPh>
    <phoneticPr fontId="2"/>
  </si>
  <si>
    <t>八代</t>
    <rPh sb="0" eb="2">
      <t>ヤシロ</t>
    </rPh>
    <phoneticPr fontId="2"/>
  </si>
  <si>
    <t>平原</t>
    <rPh sb="0" eb="2">
      <t>ヒラハラ</t>
    </rPh>
    <phoneticPr fontId="2"/>
  </si>
  <si>
    <t>熊野</t>
    <rPh sb="0" eb="2">
      <t>クマノ</t>
    </rPh>
    <phoneticPr fontId="2"/>
  </si>
  <si>
    <t>渡（江島）</t>
    <rPh sb="0" eb="1">
      <t>ワタリ</t>
    </rPh>
    <rPh sb="2" eb="3">
      <t>エ</t>
    </rPh>
    <rPh sb="3" eb="4">
      <t>シマ</t>
    </rPh>
    <phoneticPr fontId="2"/>
  </si>
  <si>
    <t>玉湯</t>
    <rPh sb="0" eb="2">
      <t>タマユ</t>
    </rPh>
    <phoneticPr fontId="2"/>
  </si>
  <si>
    <t>宍道</t>
    <rPh sb="0" eb="2">
      <t>シンジコ</t>
    </rPh>
    <phoneticPr fontId="2"/>
  </si>
  <si>
    <t>安来</t>
    <rPh sb="0" eb="1">
      <t>ヤス</t>
    </rPh>
    <rPh sb="1" eb="2">
      <t>ク</t>
    </rPh>
    <phoneticPr fontId="2"/>
  </si>
  <si>
    <t>宇賀荘</t>
    <rPh sb="0" eb="2">
      <t>ウガ</t>
    </rPh>
    <rPh sb="2" eb="3">
      <t>ソウ</t>
    </rPh>
    <phoneticPr fontId="2"/>
  </si>
  <si>
    <t>揖屋</t>
    <rPh sb="0" eb="1">
      <t>イボ</t>
    </rPh>
    <rPh sb="1" eb="2">
      <t>ヤ</t>
    </rPh>
    <phoneticPr fontId="2"/>
  </si>
  <si>
    <t>八束</t>
    <rPh sb="0" eb="2">
      <t>ヤツカソン</t>
    </rPh>
    <phoneticPr fontId="2"/>
  </si>
  <si>
    <t>宍道</t>
    <rPh sb="0" eb="2">
      <t>シンジコ</t>
    </rPh>
    <phoneticPr fontId="2"/>
  </si>
  <si>
    <t>加賀</t>
    <rPh sb="0" eb="2">
      <t>カガ</t>
    </rPh>
    <phoneticPr fontId="2"/>
  </si>
  <si>
    <t>野波</t>
    <rPh sb="0" eb="2">
      <t>ノナミ</t>
    </rPh>
    <phoneticPr fontId="2"/>
  </si>
  <si>
    <t>下宇部尾</t>
    <rPh sb="0" eb="1">
      <t>シモ</t>
    </rPh>
    <rPh sb="1" eb="3">
      <t>ウベ</t>
    </rPh>
    <rPh sb="3" eb="4">
      <t>オ</t>
    </rPh>
    <phoneticPr fontId="2"/>
  </si>
  <si>
    <t>千酌</t>
    <rPh sb="0" eb="1">
      <t>セン</t>
    </rPh>
    <rPh sb="1" eb="2">
      <t>シャク</t>
    </rPh>
    <phoneticPr fontId="2"/>
  </si>
  <si>
    <t>七類</t>
    <rPh sb="0" eb="1">
      <t>ナナ</t>
    </rPh>
    <rPh sb="1" eb="2">
      <t>ルイ</t>
    </rPh>
    <phoneticPr fontId="2"/>
  </si>
  <si>
    <t>江</t>
    <rPh sb="0" eb="1">
      <t>エ</t>
    </rPh>
    <phoneticPr fontId="2"/>
  </si>
  <si>
    <t>益</t>
    <rPh sb="0" eb="1">
      <t>マス</t>
    </rPh>
    <phoneticPr fontId="2"/>
  </si>
  <si>
    <t>田</t>
    <rPh sb="0" eb="1">
      <t>タ</t>
    </rPh>
    <phoneticPr fontId="2"/>
  </si>
  <si>
    <t>市</t>
    <rPh sb="0" eb="1">
      <t>シ</t>
    </rPh>
    <phoneticPr fontId="2"/>
  </si>
  <si>
    <t>郡</t>
    <rPh sb="0" eb="1">
      <t>グン</t>
    </rPh>
    <phoneticPr fontId="2"/>
  </si>
  <si>
    <t>鹿</t>
    <rPh sb="0" eb="1">
      <t>シカ</t>
    </rPh>
    <phoneticPr fontId="2"/>
  </si>
  <si>
    <t>足</t>
    <rPh sb="0" eb="1">
      <t>アシ</t>
    </rPh>
    <phoneticPr fontId="2"/>
  </si>
  <si>
    <t>浜</t>
    <rPh sb="0" eb="1">
      <t>ハマ</t>
    </rPh>
    <phoneticPr fontId="2"/>
  </si>
  <si>
    <t>田</t>
    <rPh sb="0" eb="1">
      <t>タ</t>
    </rPh>
    <phoneticPr fontId="2"/>
  </si>
  <si>
    <t>市</t>
    <rPh sb="0" eb="1">
      <t>シ</t>
    </rPh>
    <phoneticPr fontId="2"/>
  </si>
  <si>
    <t>江</t>
    <rPh sb="0" eb="1">
      <t>エ</t>
    </rPh>
    <phoneticPr fontId="2"/>
  </si>
  <si>
    <t>津</t>
    <rPh sb="0" eb="1">
      <t>ツ</t>
    </rPh>
    <phoneticPr fontId="2"/>
  </si>
  <si>
    <t>邑</t>
    <rPh sb="0" eb="1">
      <t>オク</t>
    </rPh>
    <phoneticPr fontId="2"/>
  </si>
  <si>
    <t>智</t>
    <rPh sb="0" eb="1">
      <t>チ</t>
    </rPh>
    <phoneticPr fontId="2"/>
  </si>
  <si>
    <t>大</t>
    <rPh sb="0" eb="1">
      <t>オオ</t>
    </rPh>
    <phoneticPr fontId="2"/>
  </si>
  <si>
    <t>田</t>
    <rPh sb="0" eb="1">
      <t>タ</t>
    </rPh>
    <phoneticPr fontId="2"/>
  </si>
  <si>
    <t>市</t>
    <rPh sb="0" eb="1">
      <t>シ</t>
    </rPh>
    <phoneticPr fontId="2"/>
  </si>
  <si>
    <t>簸</t>
    <rPh sb="0" eb="1">
      <t>ヒカワ</t>
    </rPh>
    <phoneticPr fontId="2"/>
  </si>
  <si>
    <t>川</t>
    <rPh sb="0" eb="1">
      <t>カワ</t>
    </rPh>
    <phoneticPr fontId="2"/>
  </si>
  <si>
    <t>郡</t>
    <rPh sb="0" eb="1">
      <t>グン</t>
    </rPh>
    <phoneticPr fontId="2"/>
  </si>
  <si>
    <t>出</t>
    <rPh sb="0" eb="1">
      <t>デ</t>
    </rPh>
    <phoneticPr fontId="2"/>
  </si>
  <si>
    <t>雲</t>
    <rPh sb="0" eb="1">
      <t>クモ</t>
    </rPh>
    <phoneticPr fontId="2"/>
  </si>
  <si>
    <t>市</t>
    <rPh sb="0" eb="1">
      <t>シ</t>
    </rPh>
    <phoneticPr fontId="2"/>
  </si>
  <si>
    <t>郡</t>
    <rPh sb="0" eb="1">
      <t>グン</t>
    </rPh>
    <phoneticPr fontId="2"/>
  </si>
  <si>
    <t>仁</t>
    <rPh sb="0" eb="1">
      <t>ニン</t>
    </rPh>
    <phoneticPr fontId="2"/>
  </si>
  <si>
    <t>多</t>
    <rPh sb="0" eb="1">
      <t>タ</t>
    </rPh>
    <phoneticPr fontId="2"/>
  </si>
  <si>
    <t>松江市</t>
    <rPh sb="0" eb="2">
      <t>マツエ</t>
    </rPh>
    <phoneticPr fontId="2"/>
  </si>
  <si>
    <t>松江市（橋南地区）</t>
    <rPh sb="0" eb="2">
      <t>マツエ</t>
    </rPh>
    <rPh sb="4" eb="5">
      <t>ハシ</t>
    </rPh>
    <rPh sb="5" eb="6">
      <t>ミナミ</t>
    </rPh>
    <rPh sb="6" eb="8">
      <t>チク</t>
    </rPh>
    <phoneticPr fontId="2"/>
  </si>
  <si>
    <t>（橋南地区）部数合計</t>
    <rPh sb="1" eb="2">
      <t>ハシ</t>
    </rPh>
    <rPh sb="2" eb="3">
      <t>ミナミ</t>
    </rPh>
    <rPh sb="3" eb="5">
      <t>チク</t>
    </rPh>
    <phoneticPr fontId="2"/>
  </si>
  <si>
    <t>（橋南地区）折込合計</t>
    <rPh sb="1" eb="2">
      <t>ハシ</t>
    </rPh>
    <rPh sb="2" eb="3">
      <t>ミナミ</t>
    </rPh>
    <rPh sb="3" eb="5">
      <t>チク</t>
    </rPh>
    <phoneticPr fontId="2"/>
  </si>
  <si>
    <t>松江市折込合計</t>
    <rPh sb="0" eb="2">
      <t>マツエ</t>
    </rPh>
    <phoneticPr fontId="2"/>
  </si>
  <si>
    <t>松江市部数合計</t>
    <rPh sb="0" eb="2">
      <t>マツエ</t>
    </rPh>
    <phoneticPr fontId="2"/>
  </si>
  <si>
    <t>松江中央</t>
    <rPh sb="0" eb="2">
      <t>マツエ</t>
    </rPh>
    <rPh sb="2" eb="4">
      <t>チュウオウ</t>
    </rPh>
    <phoneticPr fontId="2"/>
  </si>
  <si>
    <t>上乃木</t>
    <rPh sb="0" eb="1">
      <t>ウエ</t>
    </rPh>
    <rPh sb="1" eb="2">
      <t>ノ</t>
    </rPh>
    <rPh sb="2" eb="3">
      <t>キ</t>
    </rPh>
    <phoneticPr fontId="2"/>
  </si>
  <si>
    <t>古志原</t>
    <rPh sb="0" eb="1">
      <t>フル</t>
    </rPh>
    <rPh sb="1" eb="2">
      <t>シ</t>
    </rPh>
    <rPh sb="2" eb="3">
      <t>ハラ</t>
    </rPh>
    <phoneticPr fontId="2"/>
  </si>
  <si>
    <t>松江南</t>
    <rPh sb="0" eb="2">
      <t>マツエ</t>
    </rPh>
    <rPh sb="2" eb="3">
      <t>ミナミ</t>
    </rPh>
    <phoneticPr fontId="2"/>
  </si>
  <si>
    <t>松江南</t>
    <rPh sb="0" eb="2">
      <t>マツエ</t>
    </rPh>
    <rPh sb="2" eb="3">
      <t>ミナミ</t>
    </rPh>
    <phoneticPr fontId="2"/>
  </si>
  <si>
    <t>松江東</t>
    <rPh sb="0" eb="2">
      <t>マツエ</t>
    </rPh>
    <rPh sb="2" eb="3">
      <t>ヒガシ</t>
    </rPh>
    <phoneticPr fontId="2"/>
  </si>
  <si>
    <t>松江中央</t>
    <rPh sb="0" eb="2">
      <t>マツエ</t>
    </rPh>
    <rPh sb="2" eb="4">
      <t>チュウオウ</t>
    </rPh>
    <phoneticPr fontId="2"/>
  </si>
  <si>
    <t>松江南</t>
    <rPh sb="0" eb="2">
      <t>マツエ</t>
    </rPh>
    <rPh sb="2" eb="3">
      <t>ミナミ</t>
    </rPh>
    <phoneticPr fontId="2"/>
  </si>
  <si>
    <t>松江市（橋北地区）</t>
    <rPh sb="0" eb="2">
      <t>マツエ</t>
    </rPh>
    <rPh sb="4" eb="5">
      <t>ハシ</t>
    </rPh>
    <rPh sb="5" eb="6">
      <t>キタ</t>
    </rPh>
    <rPh sb="6" eb="8">
      <t>チク</t>
    </rPh>
    <phoneticPr fontId="2"/>
  </si>
  <si>
    <t>（橋北地区）部数合計</t>
    <rPh sb="1" eb="2">
      <t>ハシ</t>
    </rPh>
    <rPh sb="2" eb="3">
      <t>キタ</t>
    </rPh>
    <rPh sb="3" eb="5">
      <t>チク</t>
    </rPh>
    <phoneticPr fontId="2"/>
  </si>
  <si>
    <t>（橋北地区）折込合計</t>
    <rPh sb="1" eb="2">
      <t>ハシ</t>
    </rPh>
    <rPh sb="2" eb="3">
      <t>キタ</t>
    </rPh>
    <rPh sb="3" eb="5">
      <t>チク</t>
    </rPh>
    <phoneticPr fontId="2"/>
  </si>
  <si>
    <t>松江東部</t>
    <rPh sb="0" eb="2">
      <t>マツエ</t>
    </rPh>
    <rPh sb="2" eb="4">
      <t>トウブ</t>
    </rPh>
    <phoneticPr fontId="2"/>
  </si>
  <si>
    <t>（橋北新市内）折込合計</t>
    <rPh sb="1" eb="2">
      <t>ハシ</t>
    </rPh>
    <rPh sb="2" eb="3">
      <t>キタ</t>
    </rPh>
    <rPh sb="3" eb="4">
      <t>シン</t>
    </rPh>
    <rPh sb="4" eb="6">
      <t>シナイ</t>
    </rPh>
    <phoneticPr fontId="2"/>
  </si>
  <si>
    <t>（橋北新市内）部数合計</t>
    <rPh sb="1" eb="2">
      <t>ハシ</t>
    </rPh>
    <rPh sb="2" eb="3">
      <t>キタ</t>
    </rPh>
    <rPh sb="3" eb="6">
      <t>シンシナイ</t>
    </rPh>
    <phoneticPr fontId="2"/>
  </si>
  <si>
    <t>松江市（橋北新市内）</t>
    <rPh sb="0" eb="2">
      <t>マツエ</t>
    </rPh>
    <rPh sb="4" eb="5">
      <t>ハシ</t>
    </rPh>
    <rPh sb="5" eb="6">
      <t>キタ</t>
    </rPh>
    <rPh sb="6" eb="9">
      <t>シンシナイ</t>
    </rPh>
    <phoneticPr fontId="2"/>
  </si>
  <si>
    <t>安来市部数合計</t>
    <phoneticPr fontId="2"/>
  </si>
  <si>
    <t>安来市折込合計</t>
    <phoneticPr fontId="2"/>
  </si>
  <si>
    <t>安来市</t>
    <phoneticPr fontId="2"/>
  </si>
  <si>
    <t>広瀬Y</t>
    <rPh sb="0" eb="2">
      <t>ヒロセ</t>
    </rPh>
    <phoneticPr fontId="2"/>
  </si>
  <si>
    <t>木次町</t>
    <rPh sb="0" eb="3">
      <t>キスキチョウ</t>
    </rPh>
    <phoneticPr fontId="2"/>
  </si>
  <si>
    <t>加茂町</t>
    <rPh sb="0" eb="2">
      <t>カモ</t>
    </rPh>
    <rPh sb="2" eb="3">
      <t>チョウ</t>
    </rPh>
    <phoneticPr fontId="2"/>
  </si>
  <si>
    <t>大東町</t>
    <rPh sb="0" eb="3">
      <t>ダイトウチョウ</t>
    </rPh>
    <phoneticPr fontId="2"/>
  </si>
  <si>
    <t>海潮</t>
    <rPh sb="0" eb="1">
      <t>ウミ</t>
    </rPh>
    <rPh sb="1" eb="2">
      <t>シオ</t>
    </rPh>
    <phoneticPr fontId="2"/>
  </si>
  <si>
    <t>仁多郡部数合計</t>
    <rPh sb="0" eb="2">
      <t>ニタ</t>
    </rPh>
    <rPh sb="2" eb="3">
      <t>グン</t>
    </rPh>
    <phoneticPr fontId="2"/>
  </si>
  <si>
    <t>仁多郡折込合計</t>
    <rPh sb="0" eb="2">
      <t>ニタ</t>
    </rPh>
    <rPh sb="2" eb="3">
      <t>グン</t>
    </rPh>
    <phoneticPr fontId="2"/>
  </si>
  <si>
    <t>木次町部数合計</t>
    <rPh sb="0" eb="3">
      <t>キスキチョウ</t>
    </rPh>
    <phoneticPr fontId="2"/>
  </si>
  <si>
    <t>木次町込合計</t>
    <rPh sb="0" eb="3">
      <t>キスキチョウ</t>
    </rPh>
    <phoneticPr fontId="2"/>
  </si>
  <si>
    <t>大東町部数合計</t>
    <rPh sb="0" eb="3">
      <t>ダイトウチョウ</t>
    </rPh>
    <phoneticPr fontId="2"/>
  </si>
  <si>
    <t>大東町折込合計</t>
    <rPh sb="0" eb="3">
      <t>ダイトウチョウ</t>
    </rPh>
    <phoneticPr fontId="2"/>
  </si>
  <si>
    <t>飯石郡部数合計</t>
    <rPh sb="0" eb="3">
      <t>イイシグン</t>
    </rPh>
    <phoneticPr fontId="2"/>
  </si>
  <si>
    <t>飯石郡折込合計</t>
    <rPh sb="0" eb="3">
      <t>イイシグン</t>
    </rPh>
    <phoneticPr fontId="2"/>
  </si>
  <si>
    <t>掛合町部数合計</t>
    <phoneticPr fontId="2"/>
  </si>
  <si>
    <t>掛合町折込合計</t>
    <phoneticPr fontId="2"/>
  </si>
  <si>
    <t>掛合町</t>
    <phoneticPr fontId="2"/>
  </si>
  <si>
    <t>三刀屋町部数合計</t>
    <phoneticPr fontId="2"/>
  </si>
  <si>
    <t>三刀屋町折込合計</t>
    <phoneticPr fontId="2"/>
  </si>
  <si>
    <t>三刀屋町</t>
    <phoneticPr fontId="2"/>
  </si>
  <si>
    <t>出雲中央</t>
    <rPh sb="0" eb="2">
      <t>イズモ</t>
    </rPh>
    <rPh sb="2" eb="4">
      <t>チュウオウ</t>
    </rPh>
    <phoneticPr fontId="2"/>
  </si>
  <si>
    <t>出雲北</t>
    <rPh sb="0" eb="2">
      <t>イズモ</t>
    </rPh>
    <rPh sb="2" eb="3">
      <t>キタ</t>
    </rPh>
    <phoneticPr fontId="2"/>
  </si>
  <si>
    <t>出雲南</t>
    <rPh sb="0" eb="2">
      <t>イズモ</t>
    </rPh>
    <rPh sb="2" eb="3">
      <t>ミナミ</t>
    </rPh>
    <phoneticPr fontId="2"/>
  </si>
  <si>
    <t>出雲西</t>
    <rPh sb="0" eb="2">
      <t>イズモ</t>
    </rPh>
    <rPh sb="2" eb="3">
      <t>ニシ</t>
    </rPh>
    <phoneticPr fontId="2"/>
  </si>
  <si>
    <t>出雲市</t>
    <rPh sb="0" eb="3">
      <t>イズモシ</t>
    </rPh>
    <phoneticPr fontId="2"/>
  </si>
  <si>
    <t>出雲市部数合計</t>
    <rPh sb="0" eb="3">
      <t>イズモシ</t>
    </rPh>
    <phoneticPr fontId="2"/>
  </si>
  <si>
    <t>出雲市折込合計</t>
    <rPh sb="0" eb="3">
      <t>イズモシ</t>
    </rPh>
    <phoneticPr fontId="2"/>
  </si>
  <si>
    <t>益田市</t>
    <rPh sb="0" eb="2">
      <t>マスダ</t>
    </rPh>
    <rPh sb="2" eb="3">
      <t>イズモシ</t>
    </rPh>
    <phoneticPr fontId="2"/>
  </si>
  <si>
    <t>益田市折込合計</t>
    <phoneticPr fontId="2"/>
  </si>
  <si>
    <t>益田市部数合計</t>
    <phoneticPr fontId="2"/>
  </si>
  <si>
    <t>浜田市部数合計</t>
    <phoneticPr fontId="2"/>
  </si>
  <si>
    <t>浜田市折込合計</t>
    <phoneticPr fontId="2"/>
  </si>
  <si>
    <t>江津市部数合計</t>
    <phoneticPr fontId="2"/>
  </si>
  <si>
    <t>江津市折込合計</t>
    <phoneticPr fontId="2"/>
  </si>
  <si>
    <t>江津市</t>
    <phoneticPr fontId="2"/>
  </si>
  <si>
    <t>鹿足郡</t>
    <phoneticPr fontId="2"/>
  </si>
  <si>
    <t>鹿足郡部数合計</t>
    <phoneticPr fontId="2"/>
  </si>
  <si>
    <t>鹿足郡折込合計</t>
    <phoneticPr fontId="2"/>
  </si>
  <si>
    <t>邑智郡</t>
    <phoneticPr fontId="2"/>
  </si>
  <si>
    <t>邑智郡部数合計</t>
    <phoneticPr fontId="2"/>
  </si>
  <si>
    <t>邑智郡折込合計</t>
    <phoneticPr fontId="2"/>
  </si>
  <si>
    <t>大田市部数合計</t>
    <phoneticPr fontId="2"/>
  </si>
  <si>
    <t>大田市折込合計</t>
    <phoneticPr fontId="2"/>
  </si>
  <si>
    <t>大田市</t>
    <phoneticPr fontId="2"/>
  </si>
  <si>
    <t>西ノ島町</t>
  </si>
  <si>
    <t>西ノ島町部数合計</t>
  </si>
  <si>
    <t>西ノ島町折込合計</t>
  </si>
  <si>
    <t>海士町</t>
  </si>
  <si>
    <t>海士町部数合計</t>
  </si>
  <si>
    <t>海士町折込合計</t>
  </si>
  <si>
    <t>佐田町部数合計</t>
  </si>
  <si>
    <t>佐田町折込合計</t>
  </si>
  <si>
    <t>多伎町部数合計</t>
  </si>
  <si>
    <t>多伎町折込合計</t>
  </si>
  <si>
    <t>湖陵町部数合計</t>
  </si>
  <si>
    <t>湖陵町折込合計</t>
  </si>
  <si>
    <t>大社町部数合計</t>
  </si>
  <si>
    <t>大社町折込合計</t>
  </si>
  <si>
    <t>桜江町部数合計</t>
  </si>
  <si>
    <t>桜江町折込合計</t>
  </si>
  <si>
    <t>川本町</t>
  </si>
  <si>
    <t>川本町部数合計</t>
  </si>
  <si>
    <t>川本町折込合計</t>
  </si>
  <si>
    <t>津和野町</t>
  </si>
  <si>
    <t>津和野町部数合計</t>
  </si>
  <si>
    <t>津和野町折込合計</t>
  </si>
  <si>
    <t>益田中央</t>
    <rPh sb="0" eb="2">
      <t>マスダ</t>
    </rPh>
    <rPh sb="2" eb="4">
      <t>チュウオウ</t>
    </rPh>
    <phoneticPr fontId="2"/>
  </si>
  <si>
    <t>益田北</t>
    <rPh sb="0" eb="2">
      <t>マスダ</t>
    </rPh>
    <rPh sb="2" eb="3">
      <t>キタ</t>
    </rPh>
    <phoneticPr fontId="2"/>
  </si>
  <si>
    <t>益田東</t>
    <rPh sb="0" eb="2">
      <t>マスダ</t>
    </rPh>
    <rPh sb="2" eb="3">
      <t>ヒガシ</t>
    </rPh>
    <phoneticPr fontId="2"/>
  </si>
  <si>
    <t>サイズ</t>
  </si>
  <si>
    <t>総枚数</t>
  </si>
  <si>
    <t>部数</t>
  </si>
  <si>
    <t>折込数</t>
  </si>
  <si>
    <t>読 売</t>
  </si>
  <si>
    <t>朝 日</t>
  </si>
  <si>
    <t>毎 日</t>
  </si>
  <si>
    <t>産 経</t>
  </si>
  <si>
    <t>日 経</t>
  </si>
  <si>
    <t>計</t>
    <rPh sb="0" eb="1">
      <t>ケイ</t>
    </rPh>
    <phoneticPr fontId="2"/>
  </si>
  <si>
    <t>橋北</t>
    <rPh sb="0" eb="1">
      <t>ハシ</t>
    </rPh>
    <rPh sb="1" eb="2">
      <t>キタ</t>
    </rPh>
    <phoneticPr fontId="2"/>
  </si>
  <si>
    <t>本庄</t>
    <rPh sb="0" eb="2">
      <t>ホンジョウ</t>
    </rPh>
    <phoneticPr fontId="2"/>
  </si>
  <si>
    <t>美保関</t>
    <rPh sb="0" eb="3">
      <t>ミホノセキ</t>
    </rPh>
    <phoneticPr fontId="2"/>
  </si>
  <si>
    <t>八束</t>
    <rPh sb="0" eb="2">
      <t>ヤツカソン</t>
    </rPh>
    <phoneticPr fontId="2"/>
  </si>
  <si>
    <t>日本海</t>
    <rPh sb="0" eb="3">
      <t>ニホンカイ</t>
    </rPh>
    <phoneticPr fontId="2"/>
  </si>
  <si>
    <t>安来</t>
    <rPh sb="0" eb="1">
      <t>ヤス</t>
    </rPh>
    <rPh sb="1" eb="2">
      <t>ク</t>
    </rPh>
    <phoneticPr fontId="2"/>
  </si>
  <si>
    <t>大塚</t>
    <rPh sb="0" eb="2">
      <t>オオツカ</t>
    </rPh>
    <phoneticPr fontId="2"/>
  </si>
  <si>
    <t>山佐</t>
    <rPh sb="0" eb="1">
      <t>ヤマ</t>
    </rPh>
    <rPh sb="1" eb="2">
      <t>サ</t>
    </rPh>
    <phoneticPr fontId="2"/>
  </si>
  <si>
    <t>佐世</t>
    <rPh sb="0" eb="1">
      <t>サ</t>
    </rPh>
    <rPh sb="1" eb="2">
      <t>セ</t>
    </rPh>
    <phoneticPr fontId="2"/>
  </si>
  <si>
    <t>長浜</t>
    <rPh sb="0" eb="2">
      <t>ナガハマ</t>
    </rPh>
    <phoneticPr fontId="2"/>
  </si>
  <si>
    <t>高浜</t>
    <rPh sb="0" eb="2">
      <t>タカハマ</t>
    </rPh>
    <phoneticPr fontId="2"/>
  </si>
  <si>
    <t>須佐</t>
    <rPh sb="0" eb="2">
      <t>スサ</t>
    </rPh>
    <phoneticPr fontId="2"/>
  </si>
  <si>
    <t>日経</t>
    <rPh sb="0" eb="2">
      <t>ニッケイ</t>
    </rPh>
    <phoneticPr fontId="2"/>
  </si>
  <si>
    <t>松</t>
    <rPh sb="0" eb="1">
      <t>マツエシ</t>
    </rPh>
    <phoneticPr fontId="2"/>
  </si>
  <si>
    <t>中国</t>
    <rPh sb="0" eb="2">
      <t>チュウゴク</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</si>
  <si>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</si>
  <si>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</si>
  <si>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</si>
  <si>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</si>
  <si>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</si>
  <si>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</si>
  <si>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</si>
  <si>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</si>
  <si>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</si>
  <si>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</si>
  <si>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合計</t>
    <rPh sb="0" eb="1">
      <t>ゴウ</t>
    </rPh>
    <rPh sb="1" eb="2">
      <t>ケイ</t>
    </rPh>
    <phoneticPr fontId="2"/>
  </si>
  <si>
    <t>計</t>
    <rPh sb="0" eb="1">
      <t>ケイ</t>
    </rPh>
    <phoneticPr fontId="2"/>
  </si>
  <si>
    <t>計</t>
    <rPh sb="0" eb="1">
      <t>ケイ</t>
    </rPh>
    <phoneticPr fontId="2"/>
  </si>
  <si>
    <t>合計</t>
    <rPh sb="0" eb="1">
      <t>ゴウ</t>
    </rPh>
    <rPh sb="1" eb="2">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</si>
  <si>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</si>
  <si>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</si>
  <si>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</si>
  <si>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</si>
  <si>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</si>
  <si>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計</t>
    <rPh sb="0" eb="1">
      <t>ケイ</t>
    </rPh>
    <phoneticPr fontId="2"/>
  </si>
  <si>
    <t>郡 市 別</t>
  </si>
  <si>
    <t>頁</t>
  </si>
  <si>
    <t>竹矢</t>
    <rPh sb="0" eb="1">
      <t>タケ</t>
    </rPh>
    <rPh sb="1" eb="2">
      <t>ヤ</t>
    </rPh>
    <phoneticPr fontId="2"/>
  </si>
  <si>
    <t>出東</t>
    <rPh sb="0" eb="1">
      <t>デ</t>
    </rPh>
    <rPh sb="1" eb="2">
      <t>ヒガシ</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</si>
  <si>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</si>
  <si>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</si>
  <si>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</si>
  <si>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</si>
  <si>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</si>
  <si>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</si>
  <si>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</si>
  <si>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</si>
  <si>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</si>
  <si>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</si>
  <si>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</si>
  <si>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</si>
  <si>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</si>
  <si>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</si>
  <si>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</si>
  <si>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</si>
  <si>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</si>
  <si>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</si>
  <si>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</si>
  <si>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</si>
  <si>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</si>
  <si>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</si>
  <si>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</si>
  <si>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</si>
  <si>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</si>
  <si>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石</t>
    <rPh sb="0" eb="1">
      <t>イシ</t>
    </rPh>
    <phoneticPr fontId="2"/>
  </si>
  <si>
    <t>中国</t>
    <rPh sb="0" eb="2">
      <t>チュウゴク</t>
    </rPh>
    <phoneticPr fontId="2"/>
  </si>
  <si>
    <t>波田</t>
    <rPh sb="0" eb="1">
      <t>ナミ</t>
    </rPh>
    <rPh sb="1" eb="2">
      <t>タ</t>
    </rPh>
    <phoneticPr fontId="2"/>
  </si>
  <si>
    <t>計</t>
    <rPh sb="0" eb="1">
      <t>ケイ</t>
    </rPh>
    <phoneticPr fontId="2"/>
  </si>
  <si>
    <t>計</t>
    <rPh sb="0" eb="1">
      <t>ケイ</t>
    </rPh>
    <phoneticPr fontId="2"/>
  </si>
  <si>
    <t>津和野</t>
    <rPh sb="0" eb="3">
      <t>ツワノ</t>
    </rPh>
    <phoneticPr fontId="2"/>
  </si>
  <si>
    <t>日原</t>
    <rPh sb="0" eb="1">
      <t>ニチ</t>
    </rPh>
    <rPh sb="1" eb="2">
      <t>ハラ</t>
    </rPh>
    <phoneticPr fontId="2"/>
  </si>
  <si>
    <t>波子</t>
    <rPh sb="0" eb="1">
      <t>ナミ</t>
    </rPh>
    <rPh sb="1" eb="2">
      <t>コ</t>
    </rPh>
    <phoneticPr fontId="2"/>
  </si>
  <si>
    <t>計</t>
    <rPh sb="0" eb="1">
      <t>ケイ</t>
    </rPh>
    <phoneticPr fontId="2"/>
  </si>
  <si>
    <t>馬路</t>
    <rPh sb="0" eb="1">
      <t>ウマ</t>
    </rPh>
    <rPh sb="1" eb="2">
      <t>ミチ</t>
    </rPh>
    <phoneticPr fontId="2"/>
  </si>
  <si>
    <t>直江</t>
    <rPh sb="0" eb="2">
      <t>ナオエ</t>
    </rPh>
    <phoneticPr fontId="2"/>
  </si>
  <si>
    <t>計</t>
    <rPh sb="0" eb="1">
      <t>ケイ</t>
    </rPh>
    <phoneticPr fontId="2"/>
  </si>
  <si>
    <t>遥堪</t>
    <rPh sb="0" eb="1">
      <t>ヨウ</t>
    </rPh>
    <rPh sb="1" eb="2">
      <t>タ</t>
    </rPh>
    <phoneticPr fontId="2"/>
  </si>
  <si>
    <t>荒木</t>
    <rPh sb="0" eb="2">
      <t>アラキ</t>
    </rPh>
    <phoneticPr fontId="2"/>
  </si>
  <si>
    <t>計</t>
    <rPh sb="0" eb="1">
      <t>ケイ</t>
    </rPh>
    <phoneticPr fontId="2"/>
  </si>
  <si>
    <t>田儀</t>
    <rPh sb="0" eb="1">
      <t>タ</t>
    </rPh>
    <rPh sb="1" eb="2">
      <t>ギ</t>
    </rPh>
    <phoneticPr fontId="2"/>
  </si>
  <si>
    <t>出雲東</t>
    <rPh sb="0" eb="2">
      <t>イズモ</t>
    </rPh>
    <rPh sb="2" eb="3">
      <t>ヒガシ</t>
    </rPh>
    <phoneticPr fontId="2"/>
  </si>
  <si>
    <t>古志</t>
    <rPh sb="0" eb="1">
      <t>コ</t>
    </rPh>
    <rPh sb="1" eb="2">
      <t>シ</t>
    </rPh>
    <phoneticPr fontId="2"/>
  </si>
  <si>
    <t>上津</t>
    <rPh sb="0" eb="1">
      <t>ウエ</t>
    </rPh>
    <rPh sb="1" eb="2">
      <t>ツ</t>
    </rPh>
    <phoneticPr fontId="2"/>
  </si>
  <si>
    <t>川跡</t>
    <rPh sb="0" eb="1">
      <t>カワ</t>
    </rPh>
    <rPh sb="1" eb="2">
      <t>アト</t>
    </rPh>
    <phoneticPr fontId="2"/>
  </si>
  <si>
    <t>鳶巣</t>
    <rPh sb="0" eb="1">
      <t>トビ</t>
    </rPh>
    <rPh sb="1" eb="2">
      <t>ス</t>
    </rPh>
    <phoneticPr fontId="2"/>
  </si>
  <si>
    <t>計</t>
    <rPh sb="0" eb="1">
      <t>ケイ</t>
    </rPh>
    <phoneticPr fontId="2"/>
  </si>
  <si>
    <t>鰐淵</t>
    <rPh sb="0" eb="1">
      <t>ワニ</t>
    </rPh>
    <rPh sb="1" eb="2">
      <t>フチ</t>
    </rPh>
    <phoneticPr fontId="2"/>
  </si>
  <si>
    <t>計</t>
    <rPh sb="0" eb="1">
      <t>ケイ</t>
    </rPh>
    <phoneticPr fontId="2"/>
  </si>
  <si>
    <t>加茂</t>
    <rPh sb="0" eb="2">
      <t>カモ</t>
    </rPh>
    <phoneticPr fontId="2"/>
  </si>
  <si>
    <t>赤名</t>
    <rPh sb="0" eb="1">
      <t>アカ</t>
    </rPh>
    <rPh sb="1" eb="2">
      <t>ナ</t>
    </rPh>
    <phoneticPr fontId="2"/>
  </si>
  <si>
    <t>来島</t>
    <rPh sb="0" eb="1">
      <t>ク</t>
    </rPh>
    <rPh sb="1" eb="2">
      <t>シマ</t>
    </rPh>
    <phoneticPr fontId="2"/>
  </si>
  <si>
    <t>波多</t>
    <rPh sb="0" eb="1">
      <t>ナミ</t>
    </rPh>
    <rPh sb="1" eb="2">
      <t>タ</t>
    </rPh>
    <phoneticPr fontId="2"/>
  </si>
  <si>
    <t>多根</t>
    <rPh sb="0" eb="1">
      <t>タ</t>
    </rPh>
    <rPh sb="1" eb="2">
      <t>ネ</t>
    </rPh>
    <phoneticPr fontId="2"/>
  </si>
  <si>
    <t>計</t>
    <rPh sb="0" eb="1">
      <t>ケイ</t>
    </rPh>
    <phoneticPr fontId="2"/>
  </si>
  <si>
    <t>広瀬</t>
    <rPh sb="0" eb="2">
      <t>ヒロセ</t>
    </rPh>
    <phoneticPr fontId="2"/>
  </si>
  <si>
    <t>比田</t>
    <rPh sb="0" eb="1">
      <t>ヒ</t>
    </rPh>
    <rPh sb="1" eb="2">
      <t>タ</t>
    </rPh>
    <phoneticPr fontId="2"/>
  </si>
  <si>
    <t>計</t>
    <rPh sb="0" eb="1">
      <t>ケイ</t>
    </rPh>
    <phoneticPr fontId="2"/>
  </si>
  <si>
    <t>山陰中央</t>
    <rPh sb="0" eb="2">
      <t>サンイン</t>
    </rPh>
    <rPh sb="2" eb="3">
      <t>チュウオウ</t>
    </rPh>
    <rPh sb="3" eb="4">
      <t>オウ</t>
    </rPh>
    <phoneticPr fontId="2"/>
  </si>
  <si>
    <t>岩坂</t>
    <rPh sb="0" eb="1">
      <t>イワナミ</t>
    </rPh>
    <rPh sb="1" eb="2">
      <t>サカ</t>
    </rPh>
    <phoneticPr fontId="2"/>
  </si>
  <si>
    <t>市</t>
    <rPh sb="0" eb="1">
      <t>シ</t>
    </rPh>
    <phoneticPr fontId="2"/>
  </si>
  <si>
    <t>計</t>
    <rPh sb="0" eb="1">
      <t>ケイ</t>
    </rPh>
    <phoneticPr fontId="2"/>
  </si>
  <si>
    <t>来待</t>
    <rPh sb="0" eb="1">
      <t>ライ</t>
    </rPh>
    <rPh sb="1" eb="2">
      <t>マ</t>
    </rPh>
    <phoneticPr fontId="2"/>
  </si>
  <si>
    <t>切川</t>
    <rPh sb="0" eb="1">
      <t>キ</t>
    </rPh>
    <rPh sb="1" eb="2">
      <t>カワ</t>
    </rPh>
    <phoneticPr fontId="2"/>
  </si>
  <si>
    <t>島田</t>
    <rPh sb="0" eb="2">
      <t>シマダ</t>
    </rPh>
    <phoneticPr fontId="2"/>
  </si>
  <si>
    <t>飯梨</t>
    <rPh sb="0" eb="1">
      <t>イイ</t>
    </rPh>
    <rPh sb="1" eb="2">
      <t>ナシ</t>
    </rPh>
    <phoneticPr fontId="2"/>
  </si>
  <si>
    <t>多古</t>
    <rPh sb="0" eb="1">
      <t>タ</t>
    </rPh>
    <rPh sb="1" eb="2">
      <t>コ</t>
    </rPh>
    <phoneticPr fontId="2"/>
  </si>
  <si>
    <t>野井</t>
    <rPh sb="0" eb="1">
      <t>ノ</t>
    </rPh>
    <rPh sb="1" eb="2">
      <t>イ</t>
    </rPh>
    <phoneticPr fontId="2"/>
  </si>
  <si>
    <t>計</t>
    <rPh sb="0" eb="1">
      <t>ケイ</t>
    </rPh>
    <phoneticPr fontId="2"/>
  </si>
  <si>
    <t>美保関</t>
    <rPh sb="0" eb="3">
      <t>ミホノセキ</t>
    </rPh>
    <phoneticPr fontId="2"/>
  </si>
  <si>
    <t>笹子</t>
    <rPh sb="0" eb="1">
      <t>ササ</t>
    </rPh>
    <rPh sb="1" eb="2">
      <t>コ</t>
    </rPh>
    <phoneticPr fontId="2"/>
  </si>
  <si>
    <t>片江</t>
    <rPh sb="0" eb="1">
      <t>カタ</t>
    </rPh>
    <rPh sb="1" eb="2">
      <t>エ</t>
    </rPh>
    <phoneticPr fontId="2"/>
  </si>
  <si>
    <t>日吉</t>
    <rPh sb="0" eb="2">
      <t>ヒヨシ</t>
    </rPh>
    <phoneticPr fontId="2"/>
  </si>
  <si>
    <t>秋鹿</t>
    <rPh sb="0" eb="1">
      <t>アキ</t>
    </rPh>
    <rPh sb="1" eb="2">
      <t>シカ</t>
    </rPh>
    <phoneticPr fontId="2"/>
  </si>
  <si>
    <t>大野</t>
    <rPh sb="0" eb="2">
      <t>オオノ</t>
    </rPh>
    <phoneticPr fontId="2"/>
  </si>
  <si>
    <t>古江</t>
    <rPh sb="0" eb="2">
      <t>フルエ</t>
    </rPh>
    <phoneticPr fontId="2"/>
  </si>
  <si>
    <t>合計</t>
    <rPh sb="0" eb="1">
      <t>ゴウ</t>
    </rPh>
    <rPh sb="1" eb="2">
      <t>ケイ</t>
    </rPh>
    <phoneticPr fontId="2"/>
  </si>
  <si>
    <t>川本T</t>
    <rPh sb="0" eb="2">
      <t>カワモト</t>
    </rPh>
    <phoneticPr fontId="2"/>
  </si>
  <si>
    <t>郡</t>
  </si>
  <si>
    <t>計</t>
  </si>
  <si>
    <t>合計</t>
  </si>
  <si>
    <t>隠岐郡</t>
  </si>
  <si>
    <t>隠岐郡部数合計</t>
  </si>
  <si>
    <t>隠岐郡折込合計</t>
  </si>
  <si>
    <t>西郷</t>
  </si>
  <si>
    <t>菱浦</t>
  </si>
  <si>
    <t>崎</t>
  </si>
  <si>
    <t>浦郷</t>
  </si>
  <si>
    <t>黒木</t>
  </si>
  <si>
    <t>市</t>
    <rPh sb="0" eb="1">
      <t>シ</t>
    </rPh>
    <phoneticPr fontId="2"/>
  </si>
  <si>
    <t>山陰中央</t>
  </si>
  <si>
    <t>中国</t>
  </si>
  <si>
    <t>三隅</t>
  </si>
  <si>
    <t>杵束</t>
  </si>
  <si>
    <t>加茂町部数合計</t>
    <rPh sb="0" eb="2">
      <t>カモ</t>
    </rPh>
    <rPh sb="2" eb="3">
      <t>ダイトウチョウ</t>
    </rPh>
    <phoneticPr fontId="2"/>
  </si>
  <si>
    <t>加茂町折込合計</t>
    <rPh sb="0" eb="2">
      <t>カモ</t>
    </rPh>
    <rPh sb="2" eb="3">
      <t>ダイトウチョウ</t>
    </rPh>
    <phoneticPr fontId="2"/>
  </si>
  <si>
    <t>六日市Y</t>
    <rPh sb="0" eb="3">
      <t>ムイカイチ</t>
    </rPh>
    <phoneticPr fontId="2"/>
  </si>
  <si>
    <t>隠</t>
    <rPh sb="0" eb="1">
      <t>オキ</t>
    </rPh>
    <phoneticPr fontId="2"/>
  </si>
  <si>
    <t>岐</t>
  </si>
  <si>
    <t>郡</t>
    <rPh sb="0" eb="1">
      <t>グン</t>
    </rPh>
    <phoneticPr fontId="2"/>
  </si>
  <si>
    <t>市</t>
  </si>
  <si>
    <t>別</t>
  </si>
  <si>
    <t>総部数</t>
  </si>
  <si>
    <t>　　　　合　　計</t>
  </si>
  <si>
    <t>折込枚数</t>
  </si>
  <si>
    <t>　 山陰中央新報</t>
    <rPh sb="2" eb="4">
      <t>サンイン</t>
    </rPh>
    <rPh sb="4" eb="6">
      <t>チュウオウ</t>
    </rPh>
    <rPh sb="6" eb="7">
      <t>シン</t>
    </rPh>
    <rPh sb="7" eb="8">
      <t>ホウ</t>
    </rPh>
    <phoneticPr fontId="2"/>
  </si>
  <si>
    <t>　　　読売新聞</t>
    <rPh sb="3" eb="5">
      <t>ヨミウリ</t>
    </rPh>
    <phoneticPr fontId="2"/>
  </si>
  <si>
    <t>　　　朝日新聞</t>
    <rPh sb="3" eb="5">
      <t>アサヒ</t>
    </rPh>
    <phoneticPr fontId="2"/>
  </si>
  <si>
    <t>　　　毎日新聞</t>
    <rPh sb="3" eb="5">
      <t>マイニチ</t>
    </rPh>
    <phoneticPr fontId="2"/>
  </si>
  <si>
    <t>　　　産経新聞</t>
    <rPh sb="3" eb="5">
      <t>サンケイ</t>
    </rPh>
    <phoneticPr fontId="2"/>
  </si>
  <si>
    <t>　　　中国新聞</t>
    <rPh sb="3" eb="5">
      <t>チュウゴク</t>
    </rPh>
    <phoneticPr fontId="2"/>
  </si>
  <si>
    <t>　　日本海新聞</t>
    <rPh sb="2" eb="4">
      <t>ニホン</t>
    </rPh>
    <rPh sb="4" eb="5">
      <t>カイ</t>
    </rPh>
    <phoneticPr fontId="2"/>
  </si>
  <si>
    <t>島根県部数表</t>
    <rPh sb="0" eb="2">
      <t>シマネ</t>
    </rPh>
    <phoneticPr fontId="2"/>
  </si>
  <si>
    <t>松江市</t>
    <rPh sb="0" eb="3">
      <t>マツエシ</t>
    </rPh>
    <phoneticPr fontId="2"/>
  </si>
  <si>
    <t>安来市</t>
    <rPh sb="0" eb="3">
      <t>ヤスギシ</t>
    </rPh>
    <phoneticPr fontId="2"/>
  </si>
  <si>
    <t>浜田市</t>
    <rPh sb="0" eb="3">
      <t>ハマダシ</t>
    </rPh>
    <phoneticPr fontId="2"/>
  </si>
  <si>
    <t>益田市</t>
    <rPh sb="0" eb="3">
      <t>マスダシ</t>
    </rPh>
    <phoneticPr fontId="2"/>
  </si>
  <si>
    <t>大田市</t>
    <rPh sb="0" eb="3">
      <t>オオダシ</t>
    </rPh>
    <phoneticPr fontId="2"/>
  </si>
  <si>
    <t>江津市</t>
    <rPh sb="0" eb="1">
      <t>エ</t>
    </rPh>
    <rPh sb="1" eb="2">
      <t>ツ</t>
    </rPh>
    <rPh sb="2" eb="3">
      <t>シ</t>
    </rPh>
    <phoneticPr fontId="2"/>
  </si>
  <si>
    <t>仁多郡</t>
    <rPh sb="0" eb="2">
      <t>ニタ</t>
    </rPh>
    <rPh sb="2" eb="3">
      <t>グン</t>
    </rPh>
    <phoneticPr fontId="2"/>
  </si>
  <si>
    <t>飯石郡</t>
    <rPh sb="0" eb="3">
      <t>イイシグン</t>
    </rPh>
    <phoneticPr fontId="2"/>
  </si>
  <si>
    <t>隠岐郡</t>
    <rPh sb="0" eb="3">
      <t>オキグン</t>
    </rPh>
    <phoneticPr fontId="2"/>
  </si>
  <si>
    <t>邑智郡</t>
    <rPh sb="0" eb="3">
      <t>オオチグン</t>
    </rPh>
    <phoneticPr fontId="2"/>
  </si>
  <si>
    <t>鹿足郡</t>
    <rPh sb="0" eb="1">
      <t>シカ</t>
    </rPh>
    <rPh sb="1" eb="2">
      <t>アシ</t>
    </rPh>
    <rPh sb="2" eb="3">
      <t>グン</t>
    </rPh>
    <phoneticPr fontId="2"/>
  </si>
  <si>
    <t>島根県合計</t>
    <rPh sb="0" eb="2">
      <t>シマネケン</t>
    </rPh>
    <phoneticPr fontId="2"/>
  </si>
  <si>
    <t>島根県</t>
    <rPh sb="0" eb="3">
      <t>シマネケン</t>
    </rPh>
    <phoneticPr fontId="2"/>
  </si>
  <si>
    <t>島根県部数表</t>
    <rPh sb="0" eb="2">
      <t>シマネ</t>
    </rPh>
    <phoneticPr fontId="2"/>
  </si>
  <si>
    <t>小波加賀</t>
    <rPh sb="0" eb="1">
      <t>コ</t>
    </rPh>
    <rPh sb="1" eb="2">
      <t>ナミ</t>
    </rPh>
    <rPh sb="2" eb="4">
      <t>カガ</t>
    </rPh>
    <phoneticPr fontId="2"/>
  </si>
  <si>
    <t>小波千酌</t>
    <rPh sb="0" eb="1">
      <t>コ</t>
    </rPh>
    <rPh sb="1" eb="2">
      <t>ナミ</t>
    </rPh>
    <rPh sb="2" eb="3">
      <t>セン</t>
    </rPh>
    <rPh sb="3" eb="4">
      <t>シャク</t>
    </rPh>
    <phoneticPr fontId="2"/>
  </si>
  <si>
    <t>小波七類</t>
    <rPh sb="0" eb="1">
      <t>コ</t>
    </rPh>
    <rPh sb="1" eb="2">
      <t>ナミ</t>
    </rPh>
    <rPh sb="2" eb="3">
      <t>ナナ</t>
    </rPh>
    <rPh sb="3" eb="4">
      <t>ルイ</t>
    </rPh>
    <phoneticPr fontId="2"/>
  </si>
  <si>
    <t>小波片江</t>
    <rPh sb="0" eb="1">
      <t>コ</t>
    </rPh>
    <rPh sb="1" eb="2">
      <t>ナミ</t>
    </rPh>
    <rPh sb="2" eb="3">
      <t>カタ</t>
    </rPh>
    <rPh sb="3" eb="4">
      <t>エ</t>
    </rPh>
    <phoneticPr fontId="2"/>
  </si>
  <si>
    <t>安来Y</t>
    <rPh sb="0" eb="1">
      <t>ヤス</t>
    </rPh>
    <rPh sb="1" eb="2">
      <t>ク</t>
    </rPh>
    <phoneticPr fontId="2"/>
  </si>
  <si>
    <t>横田Y</t>
    <rPh sb="0" eb="2">
      <t>ヨコタ</t>
    </rPh>
    <phoneticPr fontId="2"/>
  </si>
  <si>
    <t>木次M</t>
    <rPh sb="0" eb="2">
      <t>キツギ</t>
    </rPh>
    <phoneticPr fontId="2"/>
  </si>
  <si>
    <t>掛合Y</t>
    <rPh sb="0" eb="2">
      <t>カケヤ</t>
    </rPh>
    <phoneticPr fontId="2"/>
  </si>
  <si>
    <t>平田Y</t>
    <rPh sb="0" eb="2">
      <t>ヒラタ</t>
    </rPh>
    <phoneticPr fontId="2"/>
  </si>
  <si>
    <t>出雲南A</t>
    <rPh sb="0" eb="2">
      <t>イズモ</t>
    </rPh>
    <rPh sb="2" eb="3">
      <t>ミナミ</t>
    </rPh>
    <phoneticPr fontId="2"/>
  </si>
  <si>
    <t>出雲北A</t>
    <rPh sb="0" eb="2">
      <t>イズモ</t>
    </rPh>
    <rPh sb="2" eb="3">
      <t>キタ</t>
    </rPh>
    <phoneticPr fontId="2"/>
  </si>
  <si>
    <t>大社A</t>
    <rPh sb="0" eb="2">
      <t>タイシャ</t>
    </rPh>
    <phoneticPr fontId="2"/>
  </si>
  <si>
    <t>大社Y</t>
    <rPh sb="0" eb="2">
      <t>タイシャ</t>
    </rPh>
    <phoneticPr fontId="2"/>
  </si>
  <si>
    <t>荒島</t>
    <rPh sb="0" eb="1">
      <t>アラ</t>
    </rPh>
    <rPh sb="1" eb="2">
      <t>シマ</t>
    </rPh>
    <phoneticPr fontId="2"/>
  </si>
  <si>
    <t>知井宮</t>
    <rPh sb="0" eb="1">
      <t>チ</t>
    </rPh>
    <rPh sb="1" eb="2">
      <t>イ</t>
    </rPh>
    <rPh sb="2" eb="3">
      <t>ミヤ</t>
    </rPh>
    <phoneticPr fontId="2"/>
  </si>
  <si>
    <t>斐川</t>
    <rPh sb="0" eb="1">
      <t>ヒ</t>
    </rPh>
    <rPh sb="1" eb="2">
      <t>カワ</t>
    </rPh>
    <phoneticPr fontId="2"/>
  </si>
  <si>
    <t>日本海</t>
    <rPh sb="0" eb="2">
      <t>ニホン</t>
    </rPh>
    <rPh sb="2" eb="3">
      <t>カイ</t>
    </rPh>
    <phoneticPr fontId="2"/>
  </si>
  <si>
    <t>中 国</t>
    <rPh sb="0" eb="1">
      <t>ナカ</t>
    </rPh>
    <rPh sb="2" eb="3">
      <t>クニ</t>
    </rPh>
    <phoneticPr fontId="2"/>
  </si>
  <si>
    <t>小波加賀Y</t>
    <rPh sb="0" eb="2">
      <t>コナミ</t>
    </rPh>
    <rPh sb="2" eb="4">
      <t>カガ</t>
    </rPh>
    <phoneticPr fontId="2"/>
  </si>
  <si>
    <t>（青原含む）</t>
    <rPh sb="1" eb="3">
      <t>アオハラ</t>
    </rPh>
    <rPh sb="3" eb="4">
      <t>フク</t>
    </rPh>
    <phoneticPr fontId="2"/>
  </si>
  <si>
    <t>横田</t>
    <rPh sb="0" eb="2">
      <t>ヨコタ</t>
    </rPh>
    <phoneticPr fontId="2"/>
  </si>
  <si>
    <t>松江</t>
    <rPh sb="0" eb="2">
      <t>マツエ</t>
    </rPh>
    <phoneticPr fontId="2"/>
  </si>
  <si>
    <t>阿井</t>
    <rPh sb="0" eb="1">
      <t>ア</t>
    </rPh>
    <rPh sb="1" eb="2">
      <t>イ</t>
    </rPh>
    <phoneticPr fontId="2"/>
  </si>
  <si>
    <t>頓原ST</t>
    <rPh sb="0" eb="2">
      <t>トンバラ</t>
    </rPh>
    <phoneticPr fontId="2"/>
  </si>
  <si>
    <t>斐川A</t>
    <rPh sb="0" eb="1">
      <t>ヒ</t>
    </rPh>
    <rPh sb="1" eb="2">
      <t>カワ</t>
    </rPh>
    <phoneticPr fontId="2"/>
  </si>
  <si>
    <t>大田東</t>
    <rPh sb="0" eb="2">
      <t>オオタ</t>
    </rPh>
    <rPh sb="2" eb="3">
      <t>ヒガシ</t>
    </rPh>
    <phoneticPr fontId="2"/>
  </si>
  <si>
    <t>大田西</t>
    <rPh sb="0" eb="2">
      <t>オオタ</t>
    </rPh>
    <rPh sb="2" eb="3">
      <t>セイ</t>
    </rPh>
    <phoneticPr fontId="2"/>
  </si>
  <si>
    <t>（美又含む）</t>
    <rPh sb="1" eb="2">
      <t>ミ</t>
    </rPh>
    <rPh sb="2" eb="3">
      <t>マタ</t>
    </rPh>
    <rPh sb="3" eb="4">
      <t>フク</t>
    </rPh>
    <phoneticPr fontId="2"/>
  </si>
  <si>
    <t>益田中央</t>
    <rPh sb="0" eb="2">
      <t>マスダ</t>
    </rPh>
    <rPh sb="2" eb="4">
      <t>チュウオウ</t>
    </rPh>
    <phoneticPr fontId="2"/>
  </si>
  <si>
    <t>東出雲</t>
    <rPh sb="0" eb="1">
      <t>ヒガシ</t>
    </rPh>
    <rPh sb="1" eb="3">
      <t>イズモ</t>
    </rPh>
    <phoneticPr fontId="2"/>
  </si>
  <si>
    <t>島根県郡市別折込広告部数表</t>
    <rPh sb="0" eb="2">
      <t>シマネ</t>
    </rPh>
    <phoneticPr fontId="2"/>
  </si>
  <si>
    <t>単</t>
  </si>
  <si>
    <t>価</t>
  </si>
  <si>
    <t>Ｂ４</t>
  </si>
  <si>
    <t>Ｂ３</t>
  </si>
  <si>
    <t>Ｂ２</t>
  </si>
  <si>
    <t>Ｂ全</t>
  </si>
  <si>
    <t>折込部数</t>
  </si>
  <si>
    <t>単価</t>
  </si>
  <si>
    <t>折込料</t>
  </si>
  <si>
    <t>※送料を必要とする地区もあります。</t>
  </si>
  <si>
    <t>島根県単価別折込広告部数表</t>
    <rPh sb="0" eb="2">
      <t>シマネ</t>
    </rPh>
    <phoneticPr fontId="2"/>
  </si>
  <si>
    <t>隠岐郡</t>
    <rPh sb="0" eb="3">
      <t>オキグン</t>
    </rPh>
    <phoneticPr fontId="2"/>
  </si>
  <si>
    <t>仁万</t>
    <rPh sb="0" eb="2">
      <t>ニマ</t>
    </rPh>
    <phoneticPr fontId="2"/>
  </si>
  <si>
    <t>国府</t>
    <rPh sb="0" eb="2">
      <t>コクフ</t>
    </rPh>
    <phoneticPr fontId="2"/>
  </si>
  <si>
    <t>浜田</t>
    <rPh sb="0" eb="2">
      <t>ハマダ</t>
    </rPh>
    <phoneticPr fontId="2"/>
  </si>
  <si>
    <t>浜田市</t>
    <rPh sb="2" eb="3">
      <t>シ</t>
    </rPh>
    <phoneticPr fontId="2"/>
  </si>
  <si>
    <t>東浜田</t>
    <rPh sb="0" eb="1">
      <t>ヒガシ</t>
    </rPh>
    <rPh sb="1" eb="3">
      <t>ハマダ</t>
    </rPh>
    <phoneticPr fontId="2"/>
  </si>
  <si>
    <t>黒田</t>
    <rPh sb="0" eb="2">
      <t>クロダ</t>
    </rPh>
    <phoneticPr fontId="2"/>
  </si>
  <si>
    <t>鹿島</t>
    <rPh sb="0" eb="2">
      <t>カシマ</t>
    </rPh>
    <phoneticPr fontId="2"/>
  </si>
  <si>
    <t>久野</t>
    <rPh sb="0" eb="2">
      <t>ヒサノ</t>
    </rPh>
    <phoneticPr fontId="2"/>
  </si>
  <si>
    <t>大社東</t>
    <rPh sb="0" eb="2">
      <t>タイシャ</t>
    </rPh>
    <rPh sb="2" eb="3">
      <t>ヒガシ</t>
    </rPh>
    <phoneticPr fontId="2"/>
  </si>
  <si>
    <t>大社西</t>
    <rPh sb="0" eb="2">
      <t>タイシャ</t>
    </rPh>
    <rPh sb="2" eb="3">
      <t>ニシ</t>
    </rPh>
    <phoneticPr fontId="2"/>
  </si>
  <si>
    <t>益田中央A</t>
    <rPh sb="0" eb="2">
      <t>マスダ</t>
    </rPh>
    <rPh sb="2" eb="4">
      <t>チュウオウ</t>
    </rPh>
    <phoneticPr fontId="2"/>
  </si>
  <si>
    <t>出雲</t>
    <rPh sb="0" eb="2">
      <t>イズモ</t>
    </rPh>
    <phoneticPr fontId="2"/>
  </si>
  <si>
    <t>浜田東部</t>
    <rPh sb="0" eb="2">
      <t>ハマダ</t>
    </rPh>
    <rPh sb="2" eb="3">
      <t>ヒガシ</t>
    </rPh>
    <rPh sb="3" eb="4">
      <t>ブ</t>
    </rPh>
    <phoneticPr fontId="2"/>
  </si>
  <si>
    <t>浜田西部</t>
    <rPh sb="0" eb="2">
      <t>ハマダ</t>
    </rPh>
    <rPh sb="2" eb="3">
      <t>ニシ</t>
    </rPh>
    <rPh sb="3" eb="4">
      <t>ブ</t>
    </rPh>
    <phoneticPr fontId="2"/>
  </si>
  <si>
    <t>税抜き価格</t>
    <rPh sb="0" eb="1">
      <t>ゼイ</t>
    </rPh>
    <rPh sb="1" eb="2">
      <t>ヌ</t>
    </rPh>
    <rPh sb="3" eb="5">
      <t>カカク</t>
    </rPh>
    <phoneticPr fontId="2"/>
  </si>
  <si>
    <t>税込み価格</t>
    <rPh sb="0" eb="2">
      <t>ゼイコ</t>
    </rPh>
    <rPh sb="3" eb="5">
      <t>カカク</t>
    </rPh>
    <phoneticPr fontId="2"/>
  </si>
  <si>
    <t>井田*</t>
    <rPh sb="0" eb="1">
      <t>イ</t>
    </rPh>
    <rPh sb="1" eb="2">
      <t>タ</t>
    </rPh>
    <phoneticPr fontId="2"/>
  </si>
  <si>
    <t>仁万*</t>
    <rPh sb="0" eb="2">
      <t>ニマ</t>
    </rPh>
    <phoneticPr fontId="2"/>
  </si>
  <si>
    <t>川本*</t>
    <rPh sb="0" eb="2">
      <t>カワモト</t>
    </rPh>
    <phoneticPr fontId="2"/>
  </si>
  <si>
    <t>粕渕*</t>
    <rPh sb="0" eb="1">
      <t>カス</t>
    </rPh>
    <rPh sb="1" eb="2">
      <t>タブチ</t>
    </rPh>
    <phoneticPr fontId="2"/>
  </si>
  <si>
    <t>津和野*</t>
    <rPh sb="0" eb="3">
      <t>ツワノ</t>
    </rPh>
    <phoneticPr fontId="2"/>
  </si>
  <si>
    <t>六日市*</t>
    <rPh sb="0" eb="3">
      <t>ムイカイチ</t>
    </rPh>
    <phoneticPr fontId="2"/>
  </si>
  <si>
    <t>美保関ST</t>
    <rPh sb="0" eb="3">
      <t>ミホノセキ</t>
    </rPh>
    <phoneticPr fontId="2"/>
  </si>
  <si>
    <t>鍋山</t>
    <rPh sb="0" eb="1">
      <t>ナベ</t>
    </rPh>
    <rPh sb="1" eb="2">
      <t>ヤマ</t>
    </rPh>
    <phoneticPr fontId="2"/>
  </si>
  <si>
    <t>松江南M</t>
    <rPh sb="0" eb="2">
      <t>マツエ</t>
    </rPh>
    <rPh sb="2" eb="3">
      <t>ミナミ</t>
    </rPh>
    <phoneticPr fontId="2"/>
  </si>
  <si>
    <t>出雲西Y</t>
    <rPh sb="0" eb="2">
      <t>イズモ</t>
    </rPh>
    <rPh sb="2" eb="3">
      <t>ニシ</t>
    </rPh>
    <phoneticPr fontId="2"/>
  </si>
  <si>
    <t>大田東Ｙ</t>
    <rPh sb="0" eb="2">
      <t>オオタ</t>
    </rPh>
    <rPh sb="2" eb="3">
      <t>ヒガシ</t>
    </rPh>
    <phoneticPr fontId="2"/>
  </si>
  <si>
    <t>大田西Ｙ</t>
    <rPh sb="0" eb="2">
      <t>オオタ</t>
    </rPh>
    <rPh sb="2" eb="3">
      <t>セイ</t>
    </rPh>
    <phoneticPr fontId="2"/>
  </si>
  <si>
    <t>斐川東部</t>
    <rPh sb="0" eb="1">
      <t>ヒ</t>
    </rPh>
    <rPh sb="1" eb="2">
      <t>カワ</t>
    </rPh>
    <rPh sb="2" eb="3">
      <t>ヒガシ</t>
    </rPh>
    <rPh sb="3" eb="4">
      <t>ブ</t>
    </rPh>
    <phoneticPr fontId="2"/>
  </si>
  <si>
    <t>※伯太町の安田地区は安来市の大塚に含まれています。</t>
    <rPh sb="1" eb="3">
      <t>ハクタ</t>
    </rPh>
    <rPh sb="3" eb="4">
      <t>チョウ</t>
    </rPh>
    <rPh sb="5" eb="7">
      <t>ヤスダ</t>
    </rPh>
    <rPh sb="7" eb="9">
      <t>チク</t>
    </rPh>
    <rPh sb="10" eb="11">
      <t>ヤス</t>
    </rPh>
    <rPh sb="11" eb="12">
      <t>キ</t>
    </rPh>
    <rPh sb="12" eb="13">
      <t>シ</t>
    </rPh>
    <rPh sb="14" eb="16">
      <t>オオツカ</t>
    </rPh>
    <rPh sb="17" eb="18">
      <t>フク</t>
    </rPh>
    <phoneticPr fontId="2"/>
  </si>
  <si>
    <t>松江南A</t>
    <rPh sb="0" eb="2">
      <t>マツエ</t>
    </rPh>
    <rPh sb="2" eb="3">
      <t>ミナミ</t>
    </rPh>
    <phoneticPr fontId="2"/>
  </si>
  <si>
    <t>松江中央M</t>
    <rPh sb="0" eb="2">
      <t>マツエ</t>
    </rPh>
    <rPh sb="2" eb="4">
      <t>チュウオウ</t>
    </rPh>
    <phoneticPr fontId="2"/>
  </si>
  <si>
    <t>本庄ST</t>
    <rPh sb="0" eb="2">
      <t>ホンジョウ</t>
    </rPh>
    <phoneticPr fontId="2"/>
  </si>
  <si>
    <t>秋鹿ST</t>
    <rPh sb="0" eb="1">
      <t>アキ</t>
    </rPh>
    <rPh sb="1" eb="2">
      <t>シカ</t>
    </rPh>
    <phoneticPr fontId="2"/>
  </si>
  <si>
    <t>大野ST</t>
    <rPh sb="0" eb="2">
      <t>オオノ</t>
    </rPh>
    <phoneticPr fontId="2"/>
  </si>
  <si>
    <t>古江ST</t>
    <rPh sb="0" eb="2">
      <t>フルエ</t>
    </rPh>
    <phoneticPr fontId="2"/>
  </si>
  <si>
    <t>松江南Y</t>
    <rPh sb="0" eb="2">
      <t>マツエ</t>
    </rPh>
    <rPh sb="2" eb="3">
      <t>ミナミ</t>
    </rPh>
    <phoneticPr fontId="2"/>
  </si>
  <si>
    <t>※STは山陰中央新報、Yは読売新聞、Aは朝日新聞、Mは毎日新聞、Tは中国新聞と合販です。</t>
    <rPh sb="4" eb="6">
      <t>サンイン</t>
    </rPh>
    <rPh sb="6" eb="8">
      <t>チュウオウ</t>
    </rPh>
    <rPh sb="8" eb="9">
      <t>シン</t>
    </rPh>
    <rPh sb="9" eb="10">
      <t>ホウ</t>
    </rPh>
    <rPh sb="13" eb="15">
      <t>ヨミウリ</t>
    </rPh>
    <rPh sb="15" eb="17">
      <t>シンブン</t>
    </rPh>
    <rPh sb="20" eb="22">
      <t>アサヒ</t>
    </rPh>
    <rPh sb="22" eb="24">
      <t>シンブン</t>
    </rPh>
    <rPh sb="27" eb="29">
      <t>マイニチ</t>
    </rPh>
    <rPh sb="29" eb="31">
      <t>シンブン</t>
    </rPh>
    <rPh sb="34" eb="36">
      <t>チュウゴク</t>
    </rPh>
    <rPh sb="36" eb="38">
      <t>シンブン</t>
    </rPh>
    <rPh sb="39" eb="40">
      <t>ゴウ</t>
    </rPh>
    <rPh sb="40" eb="41">
      <t>ハン</t>
    </rPh>
    <phoneticPr fontId="2"/>
  </si>
  <si>
    <t>旧松江市合計</t>
    <phoneticPr fontId="2"/>
  </si>
  <si>
    <t>松江市（島根町）</t>
    <rPh sb="0" eb="3">
      <t>マツエシ</t>
    </rPh>
    <rPh sb="4" eb="7">
      <t>シマネチョウ</t>
    </rPh>
    <phoneticPr fontId="2"/>
  </si>
  <si>
    <t>松江市（鹿島町）</t>
    <rPh sb="0" eb="3">
      <t>マツエシ</t>
    </rPh>
    <rPh sb="4" eb="6">
      <t>カシマ</t>
    </rPh>
    <rPh sb="6" eb="7">
      <t>シマネチョウ</t>
    </rPh>
    <phoneticPr fontId="2"/>
  </si>
  <si>
    <t>松江市（美保関町）</t>
    <rPh sb="0" eb="3">
      <t>マツエシ</t>
    </rPh>
    <rPh sb="4" eb="7">
      <t>ミホノセキ</t>
    </rPh>
    <rPh sb="7" eb="8">
      <t>シマネチョウ</t>
    </rPh>
    <phoneticPr fontId="2"/>
  </si>
  <si>
    <t>松江市（八束町）</t>
    <rPh sb="0" eb="3">
      <t>マツエシ</t>
    </rPh>
    <phoneticPr fontId="2"/>
  </si>
  <si>
    <t>松江市（玉湯町）</t>
    <rPh sb="0" eb="3">
      <t>マツエシ</t>
    </rPh>
    <phoneticPr fontId="2"/>
  </si>
  <si>
    <t>松江市（宍道町）</t>
    <rPh sb="0" eb="3">
      <t>マツエシ</t>
    </rPh>
    <phoneticPr fontId="2"/>
  </si>
  <si>
    <t>松江市（島根町）部数合計</t>
    <rPh sb="0" eb="3">
      <t>マツエシ</t>
    </rPh>
    <rPh sb="4" eb="7">
      <t>シマネチョウ</t>
    </rPh>
    <phoneticPr fontId="2"/>
  </si>
  <si>
    <t>松江市（島根町）折込合計</t>
    <rPh sb="0" eb="3">
      <t>マツエシ</t>
    </rPh>
    <rPh sb="4" eb="7">
      <t>シマネチョウ</t>
    </rPh>
    <phoneticPr fontId="2"/>
  </si>
  <si>
    <t>松江市（鹿島町）部数合計</t>
    <rPh sb="0" eb="3">
      <t>マツエシ</t>
    </rPh>
    <rPh sb="4" eb="7">
      <t>カシマチョウ</t>
    </rPh>
    <phoneticPr fontId="2"/>
  </si>
  <si>
    <t>松江市（鹿島町）折込合計</t>
    <rPh sb="0" eb="3">
      <t>マツエシ</t>
    </rPh>
    <rPh sb="4" eb="7">
      <t>カシマチョウ</t>
    </rPh>
    <rPh sb="8" eb="10">
      <t>オリコミ</t>
    </rPh>
    <phoneticPr fontId="2"/>
  </si>
  <si>
    <t>松江市（美保関町）部数合計</t>
    <rPh sb="0" eb="3">
      <t>マツエシ</t>
    </rPh>
    <rPh sb="4" eb="7">
      <t>ミホノセキ</t>
    </rPh>
    <rPh sb="7" eb="8">
      <t>カシマチョウ</t>
    </rPh>
    <phoneticPr fontId="2"/>
  </si>
  <si>
    <t>松江市（美保関町）折込合計</t>
    <rPh sb="0" eb="3">
      <t>マツエシ</t>
    </rPh>
    <rPh sb="4" eb="8">
      <t>ミホノセキチョウ</t>
    </rPh>
    <rPh sb="9" eb="11">
      <t>オリコミ</t>
    </rPh>
    <phoneticPr fontId="2"/>
  </si>
  <si>
    <t>松江市（八雲町）部数合計</t>
    <rPh sb="0" eb="3">
      <t>マツエシ</t>
    </rPh>
    <rPh sb="6" eb="7">
      <t>チョウ</t>
    </rPh>
    <phoneticPr fontId="2"/>
  </si>
  <si>
    <t>松江市（八雲町）</t>
    <rPh sb="0" eb="3">
      <t>マツエシ</t>
    </rPh>
    <rPh sb="4" eb="6">
      <t>ヤクモ</t>
    </rPh>
    <rPh sb="6" eb="7">
      <t>チョウ</t>
    </rPh>
    <phoneticPr fontId="2"/>
  </si>
  <si>
    <t>松江市（八雲町）折込合計</t>
    <phoneticPr fontId="2"/>
  </si>
  <si>
    <t>松江市（八束町）部数合計</t>
    <rPh sb="0" eb="3">
      <t>マツエシ</t>
    </rPh>
    <phoneticPr fontId="2"/>
  </si>
  <si>
    <t>松江市（八束町）折込合計</t>
    <phoneticPr fontId="2"/>
  </si>
  <si>
    <t>松江市（玉湯町）部数合計</t>
    <rPh sb="0" eb="3">
      <t>マツエシ</t>
    </rPh>
    <phoneticPr fontId="2"/>
  </si>
  <si>
    <t>松江市（玉湯町）折込合計</t>
    <phoneticPr fontId="2"/>
  </si>
  <si>
    <t>松江市（宍道町）部数合計</t>
    <rPh sb="0" eb="3">
      <t>マツエシ</t>
    </rPh>
    <phoneticPr fontId="2"/>
  </si>
  <si>
    <t>松江市（宍道町）折込合計</t>
    <phoneticPr fontId="2"/>
  </si>
  <si>
    <t>旧八束郡合計</t>
    <phoneticPr fontId="2"/>
  </si>
  <si>
    <t>松江市合計</t>
    <phoneticPr fontId="2"/>
  </si>
  <si>
    <t>※八雲町日吉地区の山陰中央新報は、松江市橋南地区に表示しています。</t>
    <rPh sb="4" eb="6">
      <t>ヒヨシ</t>
    </rPh>
    <rPh sb="6" eb="8">
      <t>チク</t>
    </rPh>
    <rPh sb="9" eb="11">
      <t>サンイン</t>
    </rPh>
    <rPh sb="11" eb="13">
      <t>チュウオウ</t>
    </rPh>
    <rPh sb="13" eb="15">
      <t>シンポウ</t>
    </rPh>
    <rPh sb="17" eb="20">
      <t>マツエシ</t>
    </rPh>
    <rPh sb="20" eb="21">
      <t>ハシ</t>
    </rPh>
    <rPh sb="21" eb="22">
      <t>ミナミ</t>
    </rPh>
    <rPh sb="22" eb="24">
      <t>チク</t>
    </rPh>
    <rPh sb="25" eb="27">
      <t>ヒョウジ</t>
    </rPh>
    <phoneticPr fontId="2"/>
  </si>
  <si>
    <t>※宍道町の和名佐地区の山陰中央新報は玉湯に含まれています。</t>
    <rPh sb="1" eb="4">
      <t>シンジチョウ</t>
    </rPh>
    <rPh sb="5" eb="7">
      <t>ワナ</t>
    </rPh>
    <rPh sb="7" eb="8">
      <t>サ</t>
    </rPh>
    <rPh sb="8" eb="10">
      <t>チク</t>
    </rPh>
    <rPh sb="11" eb="13">
      <t>サンイン</t>
    </rPh>
    <rPh sb="13" eb="15">
      <t>チュウオウ</t>
    </rPh>
    <rPh sb="15" eb="17">
      <t>シンポウ</t>
    </rPh>
    <rPh sb="18" eb="20">
      <t>タマユ</t>
    </rPh>
    <rPh sb="21" eb="22">
      <t>フク</t>
    </rPh>
    <phoneticPr fontId="2"/>
  </si>
  <si>
    <t>※美保関町の菅浦、北浦地区は、千酌に含まれています。</t>
    <rPh sb="1" eb="5">
      <t>ミホノセキチョウ</t>
    </rPh>
    <rPh sb="6" eb="8">
      <t>スガウラ</t>
    </rPh>
    <rPh sb="9" eb="11">
      <t>キタウラ</t>
    </rPh>
    <rPh sb="11" eb="13">
      <t>チク</t>
    </rPh>
    <rPh sb="15" eb="17">
      <t>チクミ</t>
    </rPh>
    <rPh sb="18" eb="19">
      <t>フク</t>
    </rPh>
    <phoneticPr fontId="2"/>
  </si>
  <si>
    <t>加賀ST</t>
    <rPh sb="0" eb="2">
      <t>カガ</t>
    </rPh>
    <phoneticPr fontId="2"/>
  </si>
  <si>
    <t>野波ST</t>
    <rPh sb="0" eb="2">
      <t>ノナミ</t>
    </rPh>
    <phoneticPr fontId="2"/>
  </si>
  <si>
    <t>鹿島ST</t>
    <rPh sb="0" eb="2">
      <t>カシマ</t>
    </rPh>
    <phoneticPr fontId="2"/>
  </si>
  <si>
    <t>千酌ST</t>
    <rPh sb="0" eb="1">
      <t>セン</t>
    </rPh>
    <rPh sb="1" eb="2">
      <t>シャク</t>
    </rPh>
    <phoneticPr fontId="2"/>
  </si>
  <si>
    <t>七類ST</t>
    <rPh sb="0" eb="1">
      <t>ナナ</t>
    </rPh>
    <rPh sb="1" eb="2">
      <t>ルイ</t>
    </rPh>
    <phoneticPr fontId="2"/>
  </si>
  <si>
    <t>岩坂ST</t>
    <rPh sb="0" eb="1">
      <t>イワナミ</t>
    </rPh>
    <rPh sb="1" eb="2">
      <t>サカ</t>
    </rPh>
    <phoneticPr fontId="2"/>
  </si>
  <si>
    <t>熊野ST</t>
    <rPh sb="0" eb="2">
      <t>クマノ</t>
    </rPh>
    <phoneticPr fontId="2"/>
  </si>
  <si>
    <t>八束ST</t>
    <rPh sb="0" eb="2">
      <t>ヤツカソン</t>
    </rPh>
    <phoneticPr fontId="2"/>
  </si>
  <si>
    <t>宍道ST</t>
    <rPh sb="0" eb="2">
      <t>シンジコ</t>
    </rPh>
    <phoneticPr fontId="2"/>
  </si>
  <si>
    <t>来待ST</t>
    <rPh sb="0" eb="1">
      <t>ライ</t>
    </rPh>
    <rPh sb="1" eb="2">
      <t>マ</t>
    </rPh>
    <phoneticPr fontId="2"/>
  </si>
  <si>
    <t>揖屋A</t>
    <rPh sb="0" eb="1">
      <t>イボ</t>
    </rPh>
    <rPh sb="1" eb="2">
      <t>ヤ</t>
    </rPh>
    <phoneticPr fontId="2"/>
  </si>
  <si>
    <t>小波七類Y</t>
    <rPh sb="0" eb="1">
      <t>コ</t>
    </rPh>
    <rPh sb="1" eb="2">
      <t>ナミ</t>
    </rPh>
    <rPh sb="2" eb="3">
      <t>ナナ</t>
    </rPh>
    <rPh sb="3" eb="4">
      <t>ルイ</t>
    </rPh>
    <phoneticPr fontId="2"/>
  </si>
  <si>
    <t>宍道Y</t>
    <rPh sb="0" eb="2">
      <t>シンジコ</t>
    </rPh>
    <phoneticPr fontId="2"/>
  </si>
  <si>
    <t>安来市（旧安来市）</t>
    <rPh sb="4" eb="5">
      <t>キュウ</t>
    </rPh>
    <rPh sb="5" eb="8">
      <t>ヤスギシ</t>
    </rPh>
    <phoneticPr fontId="2"/>
  </si>
  <si>
    <t>安来市（旧安来市）部数合計</t>
    <rPh sb="4" eb="5">
      <t>キュウ</t>
    </rPh>
    <rPh sb="5" eb="8">
      <t>ヤスギシ</t>
    </rPh>
    <phoneticPr fontId="2"/>
  </si>
  <si>
    <t>安来市（旧安来市）折込合計</t>
    <phoneticPr fontId="2"/>
  </si>
  <si>
    <t>安来市（広瀬町）</t>
    <rPh sb="0" eb="3">
      <t>ヤスギシ</t>
    </rPh>
    <rPh sb="4" eb="7">
      <t>ヒロセチョウ</t>
    </rPh>
    <phoneticPr fontId="2"/>
  </si>
  <si>
    <t>安来市（広瀬町）部数合計</t>
    <rPh sb="4" eb="7">
      <t>ヒロセチョウ</t>
    </rPh>
    <phoneticPr fontId="2"/>
  </si>
  <si>
    <t>安来市（広瀬町）折込合計</t>
    <rPh sb="0" eb="3">
      <t>ヤスギシ</t>
    </rPh>
    <rPh sb="4" eb="7">
      <t>ヒロセチョウ</t>
    </rPh>
    <rPh sb="8" eb="10">
      <t>オリコミ</t>
    </rPh>
    <phoneticPr fontId="2"/>
  </si>
  <si>
    <t>安来市（伯太町）</t>
    <rPh sb="0" eb="3">
      <t>ヤスギシ</t>
    </rPh>
    <rPh sb="4" eb="6">
      <t>ハクタ</t>
    </rPh>
    <rPh sb="6" eb="7">
      <t>チョウ</t>
    </rPh>
    <phoneticPr fontId="2"/>
  </si>
  <si>
    <t>安来市（伯太町）部数合計</t>
    <rPh sb="0" eb="3">
      <t>ヤスギシ</t>
    </rPh>
    <rPh sb="4" eb="7">
      <t>ハカタチョウ</t>
    </rPh>
    <rPh sb="8" eb="10">
      <t>ブスウ</t>
    </rPh>
    <phoneticPr fontId="2"/>
  </si>
  <si>
    <t>安来市（伯太町）折込合計</t>
    <rPh sb="0" eb="3">
      <t>ヤスギシ</t>
    </rPh>
    <rPh sb="4" eb="7">
      <t>ハカタチョウ</t>
    </rPh>
    <rPh sb="8" eb="10">
      <t>オリコミ</t>
    </rPh>
    <phoneticPr fontId="2"/>
  </si>
  <si>
    <t>安</t>
    <rPh sb="0" eb="1">
      <t>ヤス</t>
    </rPh>
    <phoneticPr fontId="2"/>
  </si>
  <si>
    <t>来</t>
    <rPh sb="0" eb="1">
      <t>ク</t>
    </rPh>
    <phoneticPr fontId="2"/>
  </si>
  <si>
    <t>市</t>
    <rPh sb="0" eb="1">
      <t>シ</t>
    </rPh>
    <phoneticPr fontId="2"/>
  </si>
  <si>
    <t>荒島ST</t>
    <rPh sb="0" eb="1">
      <t>アラ</t>
    </rPh>
    <rPh sb="1" eb="2">
      <t>シマ</t>
    </rPh>
    <phoneticPr fontId="2"/>
  </si>
  <si>
    <t>大塚ST</t>
    <rPh sb="0" eb="2">
      <t>オオツカ</t>
    </rPh>
    <phoneticPr fontId="2"/>
  </si>
  <si>
    <t>飯梨ST</t>
    <rPh sb="0" eb="1">
      <t>イイ</t>
    </rPh>
    <rPh sb="1" eb="2">
      <t>ナシ</t>
    </rPh>
    <phoneticPr fontId="2"/>
  </si>
  <si>
    <t>広瀬ST</t>
    <rPh sb="0" eb="2">
      <t>ヒロセ</t>
    </rPh>
    <phoneticPr fontId="2"/>
  </si>
  <si>
    <t>山佐ST</t>
    <rPh sb="0" eb="1">
      <t>ヤマ</t>
    </rPh>
    <rPh sb="1" eb="2">
      <t>サ</t>
    </rPh>
    <phoneticPr fontId="2"/>
  </si>
  <si>
    <t>比田ST</t>
    <rPh sb="0" eb="1">
      <t>ヒ</t>
    </rPh>
    <rPh sb="1" eb="2">
      <t>タ</t>
    </rPh>
    <phoneticPr fontId="2"/>
  </si>
  <si>
    <t>布部ST</t>
    <rPh sb="0" eb="1">
      <t>ヌノ</t>
    </rPh>
    <rPh sb="1" eb="2">
      <t>ベ</t>
    </rPh>
    <phoneticPr fontId="2"/>
  </si>
  <si>
    <t>計</t>
    <rPh sb="0" eb="1">
      <t>ケイ</t>
    </rPh>
    <phoneticPr fontId="2"/>
  </si>
  <si>
    <t>布勢ST</t>
    <rPh sb="0" eb="1">
      <t>ヌノ</t>
    </rPh>
    <rPh sb="1" eb="2">
      <t>セイ</t>
    </rPh>
    <phoneticPr fontId="2"/>
  </si>
  <si>
    <t>亀嵩ST</t>
    <rPh sb="0" eb="1">
      <t>カメ</t>
    </rPh>
    <rPh sb="1" eb="2">
      <t>タカ</t>
    </rPh>
    <phoneticPr fontId="2"/>
  </si>
  <si>
    <t>馬木ST</t>
    <rPh sb="0" eb="1">
      <t>ウマ</t>
    </rPh>
    <rPh sb="1" eb="2">
      <t>キ</t>
    </rPh>
    <phoneticPr fontId="2"/>
  </si>
  <si>
    <t>八川ST</t>
    <rPh sb="0" eb="1">
      <t>ハチ</t>
    </rPh>
    <rPh sb="1" eb="2">
      <t>カワ</t>
    </rPh>
    <phoneticPr fontId="2"/>
  </si>
  <si>
    <t>※奥出雲町の鴨倉、河内地区は雲南市木次町の温泉に含まれています。</t>
    <rPh sb="1" eb="2">
      <t>オク</t>
    </rPh>
    <rPh sb="2" eb="5">
      <t>イズモチョウ</t>
    </rPh>
    <rPh sb="6" eb="7">
      <t>カモ</t>
    </rPh>
    <rPh sb="7" eb="8">
      <t>クラ</t>
    </rPh>
    <rPh sb="9" eb="11">
      <t>カワチ</t>
    </rPh>
    <rPh sb="11" eb="13">
      <t>チク</t>
    </rPh>
    <rPh sb="14" eb="16">
      <t>ウンナン</t>
    </rPh>
    <rPh sb="16" eb="17">
      <t>シ</t>
    </rPh>
    <rPh sb="17" eb="20">
      <t>キスキチョウ</t>
    </rPh>
    <rPh sb="21" eb="23">
      <t>オンセン</t>
    </rPh>
    <rPh sb="24" eb="25">
      <t>フク</t>
    </rPh>
    <phoneticPr fontId="2"/>
  </si>
  <si>
    <t>雲南市</t>
    <rPh sb="0" eb="2">
      <t>ウンナン</t>
    </rPh>
    <rPh sb="2" eb="3">
      <t>シ</t>
    </rPh>
    <phoneticPr fontId="2"/>
  </si>
  <si>
    <t>雲南市部数合計</t>
    <phoneticPr fontId="2"/>
  </si>
  <si>
    <t>雲南市折込合計</t>
    <phoneticPr fontId="2"/>
  </si>
  <si>
    <t>雲南市合計</t>
    <rPh sb="0" eb="2">
      <t>ウンナン</t>
    </rPh>
    <rPh sb="2" eb="3">
      <t>シ</t>
    </rPh>
    <rPh sb="3" eb="4">
      <t>ゴウ</t>
    </rPh>
    <rPh sb="4" eb="5">
      <t>ケイ</t>
    </rPh>
    <phoneticPr fontId="2"/>
  </si>
  <si>
    <t>雲</t>
    <rPh sb="0" eb="1">
      <t>ウン</t>
    </rPh>
    <phoneticPr fontId="2"/>
  </si>
  <si>
    <t>南</t>
    <rPh sb="0" eb="1">
      <t>ミナミ</t>
    </rPh>
    <phoneticPr fontId="2"/>
  </si>
  <si>
    <t>飯</t>
    <rPh sb="0" eb="1">
      <t>ハン</t>
    </rPh>
    <phoneticPr fontId="2"/>
  </si>
  <si>
    <t>※木次町の山陰中央新報の温泉は仁多郡奥出雲町の鴨倉・河内地区が含まれています。</t>
    <rPh sb="1" eb="2">
      <t>キ</t>
    </rPh>
    <rPh sb="2" eb="3">
      <t>ツギ</t>
    </rPh>
    <rPh sb="3" eb="4">
      <t>チョウ</t>
    </rPh>
    <rPh sb="12" eb="14">
      <t>オンセン</t>
    </rPh>
    <rPh sb="15" eb="17">
      <t>ニタ</t>
    </rPh>
    <rPh sb="17" eb="18">
      <t>グン</t>
    </rPh>
    <rPh sb="18" eb="20">
      <t>オクデ</t>
    </rPh>
    <rPh sb="20" eb="21">
      <t>グモ</t>
    </rPh>
    <rPh sb="21" eb="22">
      <t>チョウ</t>
    </rPh>
    <rPh sb="23" eb="24">
      <t>カモ</t>
    </rPh>
    <rPh sb="24" eb="25">
      <t>クラ</t>
    </rPh>
    <rPh sb="26" eb="28">
      <t>カワチ</t>
    </rPh>
    <rPh sb="28" eb="30">
      <t>チク</t>
    </rPh>
    <rPh sb="31" eb="32">
      <t>フク</t>
    </rPh>
    <phoneticPr fontId="2"/>
  </si>
  <si>
    <t>小波下宇部尾</t>
    <rPh sb="0" eb="1">
      <t>コ</t>
    </rPh>
    <rPh sb="1" eb="2">
      <t>ナミ</t>
    </rPh>
    <rPh sb="2" eb="3">
      <t>シモ</t>
    </rPh>
    <rPh sb="3" eb="5">
      <t>ウベ</t>
    </rPh>
    <rPh sb="5" eb="6">
      <t>オ</t>
    </rPh>
    <phoneticPr fontId="2"/>
  </si>
  <si>
    <t>出雲東Y</t>
    <rPh sb="0" eb="2">
      <t>イズモ</t>
    </rPh>
    <rPh sb="2" eb="3">
      <t>ヒガシ</t>
    </rPh>
    <phoneticPr fontId="2"/>
  </si>
  <si>
    <t>大庭北</t>
    <rPh sb="0" eb="2">
      <t>オオニワ</t>
    </rPh>
    <rPh sb="2" eb="3">
      <t>キタ</t>
    </rPh>
    <phoneticPr fontId="2"/>
  </si>
  <si>
    <t>伯太北</t>
    <rPh sb="0" eb="2">
      <t>ハクタ</t>
    </rPh>
    <rPh sb="2" eb="3">
      <t>キタ</t>
    </rPh>
    <phoneticPr fontId="2"/>
  </si>
  <si>
    <t>赤屋</t>
    <phoneticPr fontId="2"/>
  </si>
  <si>
    <t>赤屋ST</t>
    <phoneticPr fontId="2"/>
  </si>
  <si>
    <t>伯太北ST</t>
    <rPh sb="0" eb="2">
      <t>ハクタ</t>
    </rPh>
    <rPh sb="2" eb="3">
      <t>キタ</t>
    </rPh>
    <phoneticPr fontId="2"/>
  </si>
  <si>
    <t>赤屋ST</t>
    <phoneticPr fontId="2"/>
  </si>
  <si>
    <t>有福</t>
    <phoneticPr fontId="2"/>
  </si>
  <si>
    <t>※STは山陰中央新報、Yは読売新聞、Aは朝日新聞、Mは毎日新聞、Ｔは中国新聞と合販です。</t>
    <rPh sb="4" eb="6">
      <t>サンイン</t>
    </rPh>
    <rPh sb="6" eb="8">
      <t>チュウオウ</t>
    </rPh>
    <rPh sb="8" eb="9">
      <t>シン</t>
    </rPh>
    <rPh sb="9" eb="10">
      <t>ホウ</t>
    </rPh>
    <rPh sb="13" eb="15">
      <t>ヨミウリ</t>
    </rPh>
    <rPh sb="15" eb="17">
      <t>シンブン</t>
    </rPh>
    <rPh sb="20" eb="22">
      <t>アサヒ</t>
    </rPh>
    <rPh sb="22" eb="24">
      <t>シンブン</t>
    </rPh>
    <rPh sb="27" eb="29">
      <t>マイニチ</t>
    </rPh>
    <rPh sb="29" eb="31">
      <t>シンブン</t>
    </rPh>
    <rPh sb="34" eb="36">
      <t>チュウゴク</t>
    </rPh>
    <rPh sb="36" eb="38">
      <t>シンブン</t>
    </rPh>
    <rPh sb="39" eb="40">
      <t>ゴウ</t>
    </rPh>
    <rPh sb="40" eb="41">
      <t>ハン</t>
    </rPh>
    <phoneticPr fontId="2"/>
  </si>
  <si>
    <t>西日登ST</t>
    <rPh sb="0" eb="1">
      <t>ニシ</t>
    </rPh>
    <rPh sb="1" eb="2">
      <t>ニチ</t>
    </rPh>
    <rPh sb="2" eb="3">
      <t>ノボ</t>
    </rPh>
    <phoneticPr fontId="2"/>
  </si>
  <si>
    <t>西日登</t>
    <rPh sb="0" eb="1">
      <t>ニシ</t>
    </rPh>
    <rPh sb="1" eb="2">
      <t>ニチ</t>
    </rPh>
    <rPh sb="2" eb="3">
      <t>ノボ</t>
    </rPh>
    <phoneticPr fontId="2"/>
  </si>
  <si>
    <t>津田</t>
    <rPh sb="0" eb="2">
      <t>ツダ</t>
    </rPh>
    <phoneticPr fontId="2"/>
  </si>
  <si>
    <t>恵曇</t>
    <rPh sb="0" eb="1">
      <t>ケイ</t>
    </rPh>
    <rPh sb="1" eb="2">
      <t>クモ</t>
    </rPh>
    <phoneticPr fontId="2"/>
  </si>
  <si>
    <t>国府Y</t>
    <rPh sb="0" eb="2">
      <t>コクフ</t>
    </rPh>
    <phoneticPr fontId="2"/>
  </si>
  <si>
    <t>東浜田Y</t>
    <rPh sb="0" eb="1">
      <t>ヒガシ</t>
    </rPh>
    <rPh sb="1" eb="3">
      <t>ハマダ</t>
    </rPh>
    <phoneticPr fontId="2"/>
  </si>
  <si>
    <t>神西</t>
    <rPh sb="0" eb="1">
      <t>カミ</t>
    </rPh>
    <rPh sb="1" eb="2">
      <t>ニシ</t>
    </rPh>
    <phoneticPr fontId="2"/>
  </si>
  <si>
    <t>大社A</t>
    <rPh sb="0" eb="2">
      <t>タイシャ</t>
    </rPh>
    <phoneticPr fontId="2"/>
  </si>
  <si>
    <t>江津</t>
    <rPh sb="0" eb="1">
      <t>コウ</t>
    </rPh>
    <rPh sb="1" eb="2">
      <t>ツ</t>
    </rPh>
    <phoneticPr fontId="2"/>
  </si>
  <si>
    <t>馬路</t>
    <rPh sb="0" eb="1">
      <t>ウマ</t>
    </rPh>
    <rPh sb="1" eb="2">
      <t>ミチ</t>
    </rPh>
    <phoneticPr fontId="2"/>
  </si>
  <si>
    <t>和田</t>
    <phoneticPr fontId="2"/>
  </si>
  <si>
    <t>日原中央</t>
    <rPh sb="0" eb="1">
      <t>ニチ</t>
    </rPh>
    <rPh sb="1" eb="2">
      <t>ハラ</t>
    </rPh>
    <rPh sb="2" eb="4">
      <t>チュウオウ</t>
    </rPh>
    <phoneticPr fontId="2"/>
  </si>
  <si>
    <t>日原</t>
    <rPh sb="0" eb="2">
      <t>ニチハラ</t>
    </rPh>
    <phoneticPr fontId="2"/>
  </si>
  <si>
    <t>※販売店名の後の＊印は他紙の部数を含んでいます。</t>
    <rPh sb="1" eb="3">
      <t>ハンバイ</t>
    </rPh>
    <rPh sb="3" eb="5">
      <t>テンメイ</t>
    </rPh>
    <rPh sb="6" eb="7">
      <t>アト</t>
    </rPh>
    <phoneticPr fontId="2"/>
  </si>
  <si>
    <t>※販売店名の後の＊印は他紙の部数を含んでいます。</t>
    <phoneticPr fontId="2"/>
  </si>
  <si>
    <t>※木次町の山陰中央新報の西日登は雲南市吉田町の田井地区が含まれています。</t>
    <rPh sb="1" eb="2">
      <t>キ</t>
    </rPh>
    <rPh sb="2" eb="3">
      <t>ツギ</t>
    </rPh>
    <rPh sb="3" eb="4">
      <t>チョウ</t>
    </rPh>
    <rPh sb="12" eb="15">
      <t>ニシヒノボリ</t>
    </rPh>
    <rPh sb="16" eb="18">
      <t>ウンナン</t>
    </rPh>
    <rPh sb="18" eb="19">
      <t>シ</t>
    </rPh>
    <rPh sb="19" eb="21">
      <t>ヨシダ</t>
    </rPh>
    <rPh sb="21" eb="22">
      <t>チョウ</t>
    </rPh>
    <rPh sb="23" eb="25">
      <t>タイ</t>
    </rPh>
    <rPh sb="25" eb="27">
      <t>チク</t>
    </rPh>
    <rPh sb="28" eb="29">
      <t>フク</t>
    </rPh>
    <phoneticPr fontId="2"/>
  </si>
  <si>
    <t>※朝日新聞大庭には日吉地区が含まれています。</t>
    <rPh sb="1" eb="3">
      <t>アサヒ</t>
    </rPh>
    <rPh sb="3" eb="5">
      <t>シンブン</t>
    </rPh>
    <rPh sb="5" eb="7">
      <t>オオニワ</t>
    </rPh>
    <rPh sb="9" eb="11">
      <t>ヒヨシ</t>
    </rPh>
    <rPh sb="11" eb="13">
      <t>チク</t>
    </rPh>
    <rPh sb="14" eb="15">
      <t>フク</t>
    </rPh>
    <phoneticPr fontId="2"/>
  </si>
  <si>
    <t>口羽ST</t>
    <rPh sb="0" eb="1">
      <t>クチ</t>
    </rPh>
    <rPh sb="1" eb="2">
      <t>ワ</t>
    </rPh>
    <phoneticPr fontId="2"/>
  </si>
  <si>
    <t>日和ST</t>
    <rPh sb="0" eb="1">
      <t>ニチ</t>
    </rPh>
    <rPh sb="1" eb="2">
      <t>ワ</t>
    </rPh>
    <phoneticPr fontId="2"/>
  </si>
  <si>
    <t>日貫ST</t>
    <rPh sb="0" eb="1">
      <t>ニチ</t>
    </rPh>
    <rPh sb="1" eb="2">
      <t>ヌキ</t>
    </rPh>
    <phoneticPr fontId="2"/>
  </si>
  <si>
    <t>井原ST</t>
    <rPh sb="0" eb="2">
      <t>イバラ</t>
    </rPh>
    <phoneticPr fontId="2"/>
  </si>
  <si>
    <t>中野ST</t>
    <rPh sb="0" eb="2">
      <t>ナカノ</t>
    </rPh>
    <phoneticPr fontId="2"/>
  </si>
  <si>
    <t>三原ST</t>
    <rPh sb="0" eb="2">
      <t>ミハラ</t>
    </rPh>
    <phoneticPr fontId="2"/>
  </si>
  <si>
    <t>佐野ST</t>
    <rPh sb="0" eb="2">
      <t>サノ</t>
    </rPh>
    <phoneticPr fontId="2"/>
  </si>
  <si>
    <t>今福ST</t>
    <phoneticPr fontId="2"/>
  </si>
  <si>
    <t>雲城ST</t>
    <phoneticPr fontId="2"/>
  </si>
  <si>
    <t>波佐ST</t>
    <phoneticPr fontId="2"/>
  </si>
  <si>
    <t>都川ST</t>
    <phoneticPr fontId="2"/>
  </si>
  <si>
    <t>今市ST</t>
    <phoneticPr fontId="2"/>
  </si>
  <si>
    <t>杵束ST</t>
    <phoneticPr fontId="2"/>
  </si>
  <si>
    <t>安城ST</t>
    <phoneticPr fontId="2"/>
  </si>
  <si>
    <t>※販売店名の後の＊印は他紙の部数を含んでいます。</t>
    <phoneticPr fontId="2"/>
  </si>
  <si>
    <t>有福ST</t>
    <rPh sb="0" eb="1">
      <t>ア</t>
    </rPh>
    <rPh sb="1" eb="2">
      <t>フク</t>
    </rPh>
    <phoneticPr fontId="2"/>
  </si>
  <si>
    <t>跡市ST</t>
    <rPh sb="0" eb="1">
      <t>アト</t>
    </rPh>
    <rPh sb="1" eb="2">
      <t>イチ</t>
    </rPh>
    <phoneticPr fontId="2"/>
  </si>
  <si>
    <t>波積ST</t>
    <rPh sb="0" eb="1">
      <t>ナミ</t>
    </rPh>
    <rPh sb="1" eb="2">
      <t>ヅ</t>
    </rPh>
    <phoneticPr fontId="2"/>
  </si>
  <si>
    <t>志学ST</t>
    <rPh sb="0" eb="1">
      <t>シ</t>
    </rPh>
    <rPh sb="1" eb="2">
      <t>ガク</t>
    </rPh>
    <phoneticPr fontId="2"/>
  </si>
  <si>
    <t>池田ST</t>
    <rPh sb="0" eb="2">
      <t>イケダ</t>
    </rPh>
    <phoneticPr fontId="2"/>
  </si>
  <si>
    <t>山口ST</t>
    <rPh sb="0" eb="2">
      <t>ヤマグチ</t>
    </rPh>
    <phoneticPr fontId="2"/>
  </si>
  <si>
    <t>祖式ST</t>
    <rPh sb="0" eb="1">
      <t>ソ</t>
    </rPh>
    <rPh sb="1" eb="2">
      <t>シキ</t>
    </rPh>
    <phoneticPr fontId="2"/>
  </si>
  <si>
    <t>大代ST</t>
    <rPh sb="0" eb="1">
      <t>オオヤ</t>
    </rPh>
    <rPh sb="1" eb="2">
      <t>シロ</t>
    </rPh>
    <phoneticPr fontId="2"/>
  </si>
  <si>
    <t>富山ST</t>
    <rPh sb="0" eb="2">
      <t>トミヤマ</t>
    </rPh>
    <phoneticPr fontId="2"/>
  </si>
  <si>
    <t>湯里ST</t>
    <rPh sb="0" eb="1">
      <t>ユ</t>
    </rPh>
    <rPh sb="1" eb="2">
      <t>サト</t>
    </rPh>
    <phoneticPr fontId="2"/>
  </si>
  <si>
    <t>中野*</t>
    <rPh sb="0" eb="2">
      <t>ナカノ</t>
    </rPh>
    <phoneticPr fontId="2"/>
  </si>
  <si>
    <t>出雲北</t>
    <rPh sb="0" eb="2">
      <t>イズモ</t>
    </rPh>
    <rPh sb="2" eb="3">
      <t>キタ</t>
    </rPh>
    <phoneticPr fontId="2"/>
  </si>
  <si>
    <t>矢上*</t>
    <rPh sb="0" eb="2">
      <t>ヤガミ</t>
    </rPh>
    <phoneticPr fontId="2"/>
  </si>
  <si>
    <t>※山陰中央新報秋鹿には高の宮地区が含まれています。</t>
    <phoneticPr fontId="2"/>
  </si>
  <si>
    <t>※飯南町の角井地区は、旧大田市の志学に含まれています。</t>
    <rPh sb="1" eb="3">
      <t>イイナン</t>
    </rPh>
    <rPh sb="3" eb="4">
      <t>チョウ</t>
    </rPh>
    <rPh sb="5" eb="7">
      <t>カドイ</t>
    </rPh>
    <rPh sb="7" eb="9">
      <t>チク</t>
    </rPh>
    <rPh sb="11" eb="12">
      <t>キュウ</t>
    </rPh>
    <rPh sb="12" eb="14">
      <t>オオタ</t>
    </rPh>
    <rPh sb="14" eb="15">
      <t>シ</t>
    </rPh>
    <rPh sb="16" eb="18">
      <t>シガク</t>
    </rPh>
    <rPh sb="19" eb="20">
      <t>フク</t>
    </rPh>
    <phoneticPr fontId="2"/>
  </si>
  <si>
    <t>大代Y</t>
    <rPh sb="0" eb="2">
      <t>オオシロ</t>
    </rPh>
    <phoneticPr fontId="2"/>
  </si>
  <si>
    <t>大代*</t>
    <rPh sb="0" eb="1">
      <t>オオ</t>
    </rPh>
    <rPh sb="1" eb="2">
      <t>シロ</t>
    </rPh>
    <phoneticPr fontId="2"/>
  </si>
  <si>
    <t>※山陰中央新報の志学には、飯南町の角井地区が含まれています。</t>
    <rPh sb="1" eb="3">
      <t>サンイン</t>
    </rPh>
    <rPh sb="3" eb="5">
      <t>チュウオウ</t>
    </rPh>
    <rPh sb="5" eb="7">
      <t>シンポウ</t>
    </rPh>
    <rPh sb="8" eb="10">
      <t>シガク</t>
    </rPh>
    <rPh sb="13" eb="15">
      <t>イイナン</t>
    </rPh>
    <rPh sb="15" eb="16">
      <t>チョウ</t>
    </rPh>
    <rPh sb="17" eb="19">
      <t>カドイ</t>
    </rPh>
    <rPh sb="19" eb="21">
      <t>チク</t>
    </rPh>
    <rPh sb="22" eb="23">
      <t>フク</t>
    </rPh>
    <phoneticPr fontId="2"/>
  </si>
  <si>
    <t>※山陰中央新報の井田には、川本町の白地地区が含まれています。</t>
    <rPh sb="1" eb="3">
      <t>サンイン</t>
    </rPh>
    <rPh sb="3" eb="5">
      <t>チュウオウ</t>
    </rPh>
    <rPh sb="5" eb="7">
      <t>シンポウ</t>
    </rPh>
    <rPh sb="8" eb="10">
      <t>イダ</t>
    </rPh>
    <rPh sb="13" eb="15">
      <t>カワモト</t>
    </rPh>
    <rPh sb="15" eb="16">
      <t>チョウ</t>
    </rPh>
    <rPh sb="17" eb="18">
      <t>シラ</t>
    </rPh>
    <rPh sb="18" eb="19">
      <t>チ</t>
    </rPh>
    <rPh sb="19" eb="21">
      <t>チク</t>
    </rPh>
    <rPh sb="22" eb="23">
      <t>フク</t>
    </rPh>
    <phoneticPr fontId="2"/>
  </si>
  <si>
    <t>瑞穂</t>
    <rPh sb="0" eb="2">
      <t>ミズホ</t>
    </rPh>
    <phoneticPr fontId="2"/>
  </si>
  <si>
    <t>西益田ST</t>
    <rPh sb="0" eb="1">
      <t>ニシ</t>
    </rPh>
    <rPh sb="1" eb="3">
      <t>マスダ</t>
    </rPh>
    <phoneticPr fontId="2"/>
  </si>
  <si>
    <t>長浜Y</t>
    <rPh sb="0" eb="2">
      <t>ナガハマ</t>
    </rPh>
    <phoneticPr fontId="2"/>
  </si>
  <si>
    <t>周布Y</t>
    <rPh sb="0" eb="1">
      <t>シュウ</t>
    </rPh>
    <rPh sb="1" eb="2">
      <t>ヌノ</t>
    </rPh>
    <phoneticPr fontId="2"/>
  </si>
  <si>
    <t>斐川中部</t>
    <rPh sb="0" eb="2">
      <t>ヒカワ</t>
    </rPh>
    <rPh sb="2" eb="4">
      <t>チュウブ</t>
    </rPh>
    <phoneticPr fontId="2"/>
  </si>
  <si>
    <t>斐川西部</t>
    <rPh sb="0" eb="2">
      <t>ヒカワ</t>
    </rPh>
    <rPh sb="2" eb="4">
      <t>セイブ</t>
    </rPh>
    <phoneticPr fontId="2"/>
  </si>
  <si>
    <t>市</t>
    <phoneticPr fontId="2"/>
  </si>
  <si>
    <t>安来西</t>
    <rPh sb="0" eb="2">
      <t>ヤスギ</t>
    </rPh>
    <rPh sb="2" eb="3">
      <t>ニシ</t>
    </rPh>
    <phoneticPr fontId="2"/>
  </si>
  <si>
    <t>川津北</t>
    <rPh sb="0" eb="2">
      <t>カワヅ</t>
    </rPh>
    <rPh sb="2" eb="3">
      <t>キタ</t>
    </rPh>
    <phoneticPr fontId="2"/>
  </si>
  <si>
    <t>川津南</t>
    <rPh sb="0" eb="1">
      <t>カワ</t>
    </rPh>
    <rPh sb="1" eb="2">
      <t>ツ</t>
    </rPh>
    <rPh sb="2" eb="3">
      <t>ミナミ</t>
    </rPh>
    <phoneticPr fontId="2"/>
  </si>
  <si>
    <t>城東</t>
    <phoneticPr fontId="2"/>
  </si>
  <si>
    <t>城東A</t>
    <phoneticPr fontId="2"/>
  </si>
  <si>
    <t>橋北A</t>
    <phoneticPr fontId="2"/>
  </si>
  <si>
    <t>城東M</t>
    <phoneticPr fontId="2"/>
  </si>
  <si>
    <t>比津Y</t>
    <phoneticPr fontId="2"/>
  </si>
  <si>
    <t>橋北Y</t>
    <phoneticPr fontId="2"/>
  </si>
  <si>
    <t>松江市（東出雲町）</t>
    <rPh sb="0" eb="3">
      <t>マツエシ</t>
    </rPh>
    <rPh sb="4" eb="5">
      <t>ヒガシ</t>
    </rPh>
    <rPh sb="5" eb="7">
      <t>イズモ</t>
    </rPh>
    <phoneticPr fontId="2"/>
  </si>
  <si>
    <t>松江市（東出雲町）部数合計</t>
    <rPh sb="0" eb="3">
      <t>マツエシ</t>
    </rPh>
    <rPh sb="4" eb="7">
      <t>ヒガシイズモ</t>
    </rPh>
    <phoneticPr fontId="2"/>
  </si>
  <si>
    <t>松江市（東出雲町）折込合計</t>
    <rPh sb="4" eb="7">
      <t>ヒガシイズモ</t>
    </rPh>
    <phoneticPr fontId="2"/>
  </si>
  <si>
    <t>※宍道町の伊志見地区の山陰中央新報は出雲市斐川東部に含まれています。</t>
    <rPh sb="1" eb="4">
      <t>シンジチョウ</t>
    </rPh>
    <rPh sb="5" eb="8">
      <t>イジミ</t>
    </rPh>
    <rPh sb="8" eb="10">
      <t>チク</t>
    </rPh>
    <rPh sb="11" eb="13">
      <t>サンイン</t>
    </rPh>
    <rPh sb="13" eb="15">
      <t>チュウオウ</t>
    </rPh>
    <rPh sb="15" eb="17">
      <t>シンポウ</t>
    </rPh>
    <rPh sb="18" eb="21">
      <t>イズモシ</t>
    </rPh>
    <rPh sb="21" eb="23">
      <t>ヒカワ</t>
    </rPh>
    <rPh sb="23" eb="24">
      <t>ヒガシ</t>
    </rPh>
    <rPh sb="24" eb="25">
      <t>ブ</t>
    </rPh>
    <rPh sb="26" eb="27">
      <t>フク</t>
    </rPh>
    <phoneticPr fontId="2"/>
  </si>
  <si>
    <t>松江市・安来市・仁多郡・雲南市・飯石郡・出雲市</t>
    <rPh sb="0" eb="3">
      <t>マツエシ</t>
    </rPh>
    <rPh sb="4" eb="7">
      <t>ヤスギシ</t>
    </rPh>
    <rPh sb="8" eb="10">
      <t>ニタ</t>
    </rPh>
    <rPh sb="10" eb="11">
      <t>グン</t>
    </rPh>
    <rPh sb="12" eb="14">
      <t>ウンナン</t>
    </rPh>
    <rPh sb="14" eb="15">
      <t>シ</t>
    </rPh>
    <rPh sb="16" eb="18">
      <t>イイシ</t>
    </rPh>
    <rPh sb="18" eb="19">
      <t>グン</t>
    </rPh>
    <rPh sb="20" eb="23">
      <t>イズモシ</t>
    </rPh>
    <phoneticPr fontId="2"/>
  </si>
  <si>
    <t>出雲市（斐川町）</t>
    <rPh sb="0" eb="3">
      <t>イズモシ</t>
    </rPh>
    <rPh sb="4" eb="6">
      <t>ヒカワ</t>
    </rPh>
    <phoneticPr fontId="2"/>
  </si>
  <si>
    <t>簸川町折込合計</t>
    <rPh sb="2" eb="3">
      <t>チョウ</t>
    </rPh>
    <phoneticPr fontId="2"/>
  </si>
  <si>
    <t>斐川A</t>
    <phoneticPr fontId="2"/>
  </si>
  <si>
    <t>（大野原含む）</t>
    <rPh sb="1" eb="4">
      <t>オオノバラ</t>
    </rPh>
    <rPh sb="4" eb="5">
      <t>フク</t>
    </rPh>
    <phoneticPr fontId="2"/>
  </si>
  <si>
    <t>幡屋ST</t>
    <phoneticPr fontId="2"/>
  </si>
  <si>
    <t>阿用ST</t>
    <phoneticPr fontId="2"/>
  </si>
  <si>
    <t>朝酌ST</t>
    <phoneticPr fontId="2"/>
  </si>
  <si>
    <t>安来ST</t>
    <rPh sb="0" eb="1">
      <t>ヤス</t>
    </rPh>
    <rPh sb="1" eb="2">
      <t>ク</t>
    </rPh>
    <phoneticPr fontId="2"/>
  </si>
  <si>
    <t>安来西ST</t>
    <rPh sb="0" eb="2">
      <t>ヤスギ</t>
    </rPh>
    <rPh sb="2" eb="3">
      <t>ニシ</t>
    </rPh>
    <phoneticPr fontId="2"/>
  </si>
  <si>
    <t>切川ST</t>
    <rPh sb="0" eb="1">
      <t>キリ</t>
    </rPh>
    <rPh sb="1" eb="2">
      <t>カワ</t>
    </rPh>
    <phoneticPr fontId="2"/>
  </si>
  <si>
    <t>島田ST</t>
    <rPh sb="0" eb="2">
      <t>シマダ</t>
    </rPh>
    <phoneticPr fontId="2"/>
  </si>
  <si>
    <t>宇賀荘ST</t>
    <phoneticPr fontId="2"/>
  </si>
  <si>
    <t>出雲中部</t>
    <rPh sb="0" eb="2">
      <t>イズモ</t>
    </rPh>
    <rPh sb="2" eb="4">
      <t>チュウブ</t>
    </rPh>
    <phoneticPr fontId="2"/>
  </si>
  <si>
    <t>平田ST</t>
    <rPh sb="0" eb="2">
      <t>ヒラタ</t>
    </rPh>
    <phoneticPr fontId="2"/>
  </si>
  <si>
    <t>国富ST</t>
  </si>
  <si>
    <t>国富ST</t>
    <phoneticPr fontId="2"/>
  </si>
  <si>
    <t>国富ST</t>
    <phoneticPr fontId="2"/>
  </si>
  <si>
    <t>波根ST</t>
    <phoneticPr fontId="2"/>
  </si>
  <si>
    <t>久手ST</t>
    <rPh sb="0" eb="2">
      <t>クテ</t>
    </rPh>
    <phoneticPr fontId="2"/>
  </si>
  <si>
    <t>久手*</t>
    <rPh sb="0" eb="1">
      <t>ヒサ</t>
    </rPh>
    <rPh sb="1" eb="2">
      <t>テ</t>
    </rPh>
    <phoneticPr fontId="2"/>
  </si>
  <si>
    <t>志学*</t>
    <rPh sb="0" eb="1">
      <t>シ</t>
    </rPh>
    <rPh sb="1" eb="2">
      <t>ガク</t>
    </rPh>
    <phoneticPr fontId="2"/>
  </si>
  <si>
    <t>波根*</t>
    <rPh sb="0" eb="1">
      <t>ナミ</t>
    </rPh>
    <rPh sb="1" eb="2">
      <t>サカネ</t>
    </rPh>
    <phoneticPr fontId="2"/>
  </si>
  <si>
    <t>山口*</t>
    <rPh sb="0" eb="2">
      <t>ヤマグチ</t>
    </rPh>
    <phoneticPr fontId="2"/>
  </si>
  <si>
    <t>大森*</t>
    <rPh sb="0" eb="2">
      <t>オオモリ</t>
    </rPh>
    <phoneticPr fontId="2"/>
  </si>
  <si>
    <t>久利*</t>
    <rPh sb="0" eb="2">
      <t>ヒサトシ</t>
    </rPh>
    <phoneticPr fontId="2"/>
  </si>
  <si>
    <t>祖式*</t>
    <rPh sb="0" eb="1">
      <t>ソ</t>
    </rPh>
    <rPh sb="1" eb="2">
      <t>シキ</t>
    </rPh>
    <phoneticPr fontId="2"/>
  </si>
  <si>
    <t>大代*</t>
    <rPh sb="0" eb="1">
      <t>オオヤ</t>
    </rPh>
    <rPh sb="1" eb="2">
      <t>シロ</t>
    </rPh>
    <phoneticPr fontId="2"/>
  </si>
  <si>
    <t>水上西*</t>
    <rPh sb="0" eb="1">
      <t>ミズ</t>
    </rPh>
    <rPh sb="1" eb="2">
      <t>ウエ</t>
    </rPh>
    <rPh sb="2" eb="3">
      <t>ニシ</t>
    </rPh>
    <phoneticPr fontId="2"/>
  </si>
  <si>
    <t>富山*</t>
    <rPh sb="0" eb="2">
      <t>トミヤマ</t>
    </rPh>
    <phoneticPr fontId="2"/>
  </si>
  <si>
    <t>温泉津*</t>
    <rPh sb="0" eb="2">
      <t>オンセン</t>
    </rPh>
    <rPh sb="2" eb="3">
      <t>ツ</t>
    </rPh>
    <phoneticPr fontId="2"/>
  </si>
  <si>
    <t>湯里*</t>
    <rPh sb="0" eb="1">
      <t>ユ</t>
    </rPh>
    <rPh sb="1" eb="2">
      <t>サト</t>
    </rPh>
    <phoneticPr fontId="2"/>
  </si>
  <si>
    <t>池田*</t>
    <rPh sb="0" eb="2">
      <t>イケダ</t>
    </rPh>
    <phoneticPr fontId="2"/>
  </si>
  <si>
    <t>口羽*</t>
    <rPh sb="0" eb="1">
      <t>クチ</t>
    </rPh>
    <rPh sb="1" eb="2">
      <t>ワ</t>
    </rPh>
    <phoneticPr fontId="2"/>
  </si>
  <si>
    <t>市木*</t>
    <rPh sb="0" eb="1">
      <t>イチ</t>
    </rPh>
    <rPh sb="1" eb="2">
      <t>キ</t>
    </rPh>
    <phoneticPr fontId="2"/>
  </si>
  <si>
    <t>出羽*</t>
    <rPh sb="0" eb="2">
      <t>デワ</t>
    </rPh>
    <phoneticPr fontId="2"/>
  </si>
  <si>
    <t>田所*</t>
    <rPh sb="0" eb="2">
      <t>タドコロ</t>
    </rPh>
    <phoneticPr fontId="2"/>
  </si>
  <si>
    <t>井原*</t>
    <rPh sb="0" eb="2">
      <t>イバラ</t>
    </rPh>
    <phoneticPr fontId="2"/>
  </si>
  <si>
    <t>日和*</t>
    <rPh sb="0" eb="1">
      <t>ニチ</t>
    </rPh>
    <rPh sb="1" eb="2">
      <t>ワ</t>
    </rPh>
    <phoneticPr fontId="2"/>
  </si>
  <si>
    <t>日貫*</t>
    <rPh sb="0" eb="1">
      <t>ニチ</t>
    </rPh>
    <rPh sb="1" eb="2">
      <t>ヌキ</t>
    </rPh>
    <phoneticPr fontId="2"/>
  </si>
  <si>
    <t>美川*</t>
    <rPh sb="0" eb="2">
      <t>ミカワ</t>
    </rPh>
    <phoneticPr fontId="2"/>
  </si>
  <si>
    <t>佐野*</t>
    <rPh sb="0" eb="2">
      <t>サノ</t>
    </rPh>
    <phoneticPr fontId="2"/>
  </si>
  <si>
    <t>今福*</t>
    <phoneticPr fontId="2"/>
  </si>
  <si>
    <t>雲城*</t>
    <phoneticPr fontId="2"/>
  </si>
  <si>
    <t>波佐*</t>
    <phoneticPr fontId="2"/>
  </si>
  <si>
    <t>都川*</t>
    <phoneticPr fontId="2"/>
  </si>
  <si>
    <t>今市*</t>
    <phoneticPr fontId="2"/>
  </si>
  <si>
    <t>杵束*</t>
    <phoneticPr fontId="2"/>
  </si>
  <si>
    <t>安城*</t>
    <phoneticPr fontId="2"/>
  </si>
  <si>
    <t>有福*</t>
    <rPh sb="0" eb="1">
      <t>ア</t>
    </rPh>
    <rPh sb="1" eb="2">
      <t>フク</t>
    </rPh>
    <phoneticPr fontId="2"/>
  </si>
  <si>
    <t>跡市*</t>
    <rPh sb="0" eb="1">
      <t>アト</t>
    </rPh>
    <rPh sb="1" eb="2">
      <t>イチ</t>
    </rPh>
    <phoneticPr fontId="2"/>
  </si>
  <si>
    <t>松川*</t>
    <rPh sb="0" eb="2">
      <t>マツカワ</t>
    </rPh>
    <phoneticPr fontId="2"/>
  </si>
  <si>
    <t>都治*</t>
    <rPh sb="0" eb="1">
      <t>ミヤコ</t>
    </rPh>
    <rPh sb="1" eb="2">
      <t>チ</t>
    </rPh>
    <phoneticPr fontId="2"/>
  </si>
  <si>
    <t>波積*</t>
    <rPh sb="0" eb="1">
      <t>ナミ</t>
    </rPh>
    <rPh sb="1" eb="2">
      <t>ヅ</t>
    </rPh>
    <phoneticPr fontId="2"/>
  </si>
  <si>
    <t>黒松*</t>
    <rPh sb="0" eb="2">
      <t>クロマツ</t>
    </rPh>
    <phoneticPr fontId="2"/>
  </si>
  <si>
    <t>川戸*</t>
    <rPh sb="0" eb="1">
      <t>カワ</t>
    </rPh>
    <rPh sb="1" eb="2">
      <t>ト</t>
    </rPh>
    <phoneticPr fontId="2"/>
  </si>
  <si>
    <t>市山*</t>
    <rPh sb="0" eb="1">
      <t>イチ</t>
    </rPh>
    <rPh sb="1" eb="2">
      <t>ヤマ</t>
    </rPh>
    <phoneticPr fontId="2"/>
  </si>
  <si>
    <t>鎌手*</t>
    <rPh sb="0" eb="2">
      <t>カマテ</t>
    </rPh>
    <phoneticPr fontId="2"/>
  </si>
  <si>
    <t>匹見*</t>
    <rPh sb="0" eb="2">
      <t>ヒキミ</t>
    </rPh>
    <phoneticPr fontId="2"/>
  </si>
  <si>
    <t>日原*</t>
    <rPh sb="0" eb="1">
      <t>ニチ</t>
    </rPh>
    <rPh sb="1" eb="2">
      <t>ハラ</t>
    </rPh>
    <phoneticPr fontId="2"/>
  </si>
  <si>
    <t>波子ST</t>
    <rPh sb="0" eb="1">
      <t>ナミ</t>
    </rPh>
    <rPh sb="1" eb="2">
      <t>コ</t>
    </rPh>
    <phoneticPr fontId="2"/>
  </si>
  <si>
    <t>波子*</t>
    <rPh sb="0" eb="1">
      <t>ナミ</t>
    </rPh>
    <rPh sb="1" eb="2">
      <t>コ</t>
    </rPh>
    <phoneticPr fontId="2"/>
  </si>
  <si>
    <t>朝山ST</t>
    <phoneticPr fontId="2"/>
  </si>
  <si>
    <t>三原</t>
    <rPh sb="0" eb="2">
      <t>ミハラ</t>
    </rPh>
    <phoneticPr fontId="2"/>
  </si>
  <si>
    <t>横田ST</t>
    <rPh sb="0" eb="2">
      <t>ヨコタ</t>
    </rPh>
    <phoneticPr fontId="2"/>
  </si>
  <si>
    <t>川本Y</t>
    <rPh sb="0" eb="2">
      <t>カワモト</t>
    </rPh>
    <phoneticPr fontId="2"/>
  </si>
  <si>
    <t>七日市A</t>
    <rPh sb="0" eb="3">
      <t>ナノカイチ</t>
    </rPh>
    <phoneticPr fontId="2"/>
  </si>
  <si>
    <t>久手A</t>
    <rPh sb="0" eb="2">
      <t>クテ</t>
    </rPh>
    <phoneticPr fontId="2"/>
  </si>
  <si>
    <t>波根A</t>
    <phoneticPr fontId="2"/>
  </si>
  <si>
    <t>日和A</t>
    <phoneticPr fontId="2"/>
  </si>
  <si>
    <t>矢上A</t>
    <rPh sb="0" eb="2">
      <t>ヤガミ</t>
    </rPh>
    <phoneticPr fontId="2"/>
  </si>
  <si>
    <t>井原A</t>
    <rPh sb="0" eb="2">
      <t>イバラ</t>
    </rPh>
    <phoneticPr fontId="2"/>
  </si>
  <si>
    <t>中野A</t>
    <rPh sb="0" eb="2">
      <t>ナカノ</t>
    </rPh>
    <phoneticPr fontId="2"/>
  </si>
  <si>
    <t>日和A</t>
    <rPh sb="0" eb="1">
      <t>ニチ</t>
    </rPh>
    <rPh sb="1" eb="2">
      <t>ワ</t>
    </rPh>
    <phoneticPr fontId="2"/>
  </si>
  <si>
    <t>池田A</t>
    <phoneticPr fontId="2"/>
  </si>
  <si>
    <t>七日市*</t>
    <rPh sb="0" eb="2">
      <t>ナノカ</t>
    </rPh>
    <rPh sb="2" eb="3">
      <t>イチ</t>
    </rPh>
    <phoneticPr fontId="2"/>
  </si>
  <si>
    <t>※読売新聞松江東には八雲町岩坂、日吉地区が含まれています。</t>
    <rPh sb="1" eb="3">
      <t>ヨミウリ</t>
    </rPh>
    <rPh sb="3" eb="5">
      <t>シンブン</t>
    </rPh>
    <rPh sb="5" eb="7">
      <t>マツエ</t>
    </rPh>
    <rPh sb="7" eb="8">
      <t>ヒガシ</t>
    </rPh>
    <rPh sb="10" eb="13">
      <t>ヤグモチョウ</t>
    </rPh>
    <rPh sb="13" eb="15">
      <t>イワサカ</t>
    </rPh>
    <rPh sb="16" eb="18">
      <t>ヒヨシ</t>
    </rPh>
    <rPh sb="18" eb="20">
      <t>チク</t>
    </rPh>
    <rPh sb="21" eb="22">
      <t>フク</t>
    </rPh>
    <phoneticPr fontId="2"/>
  </si>
  <si>
    <t>松笠ST</t>
    <phoneticPr fontId="2"/>
  </si>
  <si>
    <t>口羽ST</t>
    <phoneticPr fontId="2"/>
  </si>
  <si>
    <t>柿木*</t>
    <rPh sb="0" eb="2">
      <t>カキギ</t>
    </rPh>
    <phoneticPr fontId="2"/>
  </si>
  <si>
    <t>（阿須那含む）</t>
    <rPh sb="1" eb="4">
      <t>アスナ</t>
    </rPh>
    <phoneticPr fontId="2"/>
  </si>
  <si>
    <t>※販売店名の後の＊印は他紙の部数を含んでいます。</t>
  </si>
  <si>
    <t>久村</t>
    <rPh sb="0" eb="2">
      <t>ヒサムラ</t>
    </rPh>
    <phoneticPr fontId="2"/>
  </si>
  <si>
    <t>久村ST</t>
    <phoneticPr fontId="2"/>
  </si>
  <si>
    <t>久村ST</t>
    <phoneticPr fontId="2"/>
  </si>
  <si>
    <t>久村ST</t>
    <phoneticPr fontId="2"/>
  </si>
  <si>
    <t>久村ST</t>
    <phoneticPr fontId="2"/>
  </si>
  <si>
    <t>松江東Y</t>
    <rPh sb="0" eb="2">
      <t>マツエ</t>
    </rPh>
    <rPh sb="2" eb="3">
      <t>ヒガシ</t>
    </rPh>
    <phoneticPr fontId="2"/>
  </si>
  <si>
    <t>国富ST</t>
    <rPh sb="0" eb="2">
      <t>クニトミ</t>
    </rPh>
    <phoneticPr fontId="2"/>
  </si>
  <si>
    <t>計</t>
    <phoneticPr fontId="2"/>
  </si>
  <si>
    <t>松江南A</t>
    <phoneticPr fontId="2"/>
  </si>
  <si>
    <t>国府ST</t>
    <rPh sb="0" eb="2">
      <t>コクフ</t>
    </rPh>
    <phoneticPr fontId="2"/>
  </si>
  <si>
    <t>東出雲ST</t>
    <rPh sb="0" eb="3">
      <t>ヒガシイズモ</t>
    </rPh>
    <phoneticPr fontId="2"/>
  </si>
  <si>
    <t>※読売新聞の八雲町岩坂、日吉地区は松江市読売新聞松江東に含まれています。</t>
    <rPh sb="1" eb="3">
      <t>ヨミウリ</t>
    </rPh>
    <rPh sb="3" eb="5">
      <t>シンブン</t>
    </rPh>
    <rPh sb="9" eb="10">
      <t>イワ</t>
    </rPh>
    <rPh sb="10" eb="11">
      <t>サカ</t>
    </rPh>
    <rPh sb="12" eb="14">
      <t>ヒヨシ</t>
    </rPh>
    <rPh sb="14" eb="16">
      <t>チク</t>
    </rPh>
    <rPh sb="17" eb="20">
      <t>マツエシ</t>
    </rPh>
    <rPh sb="20" eb="22">
      <t>ヨミウリ</t>
    </rPh>
    <rPh sb="22" eb="24">
      <t>シンブン</t>
    </rPh>
    <rPh sb="24" eb="26">
      <t>マツエ</t>
    </rPh>
    <rPh sb="26" eb="27">
      <t>ヒガシ</t>
    </rPh>
    <rPh sb="28" eb="29">
      <t>フク</t>
    </rPh>
    <phoneticPr fontId="2"/>
  </si>
  <si>
    <t>大田西部*</t>
    <rPh sb="0" eb="2">
      <t>オオタ</t>
    </rPh>
    <rPh sb="2" eb="3">
      <t>ニシ</t>
    </rPh>
    <rPh sb="3" eb="4">
      <t>ブ</t>
    </rPh>
    <phoneticPr fontId="2"/>
  </si>
  <si>
    <t>布部</t>
    <rPh sb="0" eb="1">
      <t>ヌノ</t>
    </rPh>
    <rPh sb="1" eb="2">
      <t>ベ</t>
    </rPh>
    <phoneticPr fontId="2"/>
  </si>
  <si>
    <t>玉湯ST</t>
    <phoneticPr fontId="2"/>
  </si>
  <si>
    <t>玉湯上乃木ST</t>
  </si>
  <si>
    <t>布部ST</t>
    <phoneticPr fontId="2"/>
  </si>
  <si>
    <t>西益田*</t>
    <rPh sb="0" eb="1">
      <t>ニシ</t>
    </rPh>
    <rPh sb="1" eb="3">
      <t>マスダ</t>
    </rPh>
    <phoneticPr fontId="2"/>
  </si>
  <si>
    <t>江津西ST</t>
    <rPh sb="0" eb="2">
      <t>ゴウツ</t>
    </rPh>
    <rPh sb="2" eb="3">
      <t>ニシ</t>
    </rPh>
    <phoneticPr fontId="2"/>
  </si>
  <si>
    <t>都野津ST</t>
    <rPh sb="0" eb="1">
      <t>ミヤコ</t>
    </rPh>
    <rPh sb="1" eb="2">
      <t>ノ</t>
    </rPh>
    <rPh sb="2" eb="3">
      <t>ツ</t>
    </rPh>
    <phoneticPr fontId="2"/>
  </si>
  <si>
    <t>江津ST</t>
    <rPh sb="0" eb="1">
      <t>コウ</t>
    </rPh>
    <rPh sb="1" eb="2">
      <t>ツ</t>
    </rPh>
    <phoneticPr fontId="2"/>
  </si>
  <si>
    <t>江津*</t>
    <rPh sb="0" eb="1">
      <t>コウ</t>
    </rPh>
    <rPh sb="1" eb="2">
      <t>ツ</t>
    </rPh>
    <phoneticPr fontId="2"/>
  </si>
  <si>
    <t>浜田市・江津市・益田市・邑智郡・鹿足郡</t>
    <rPh sb="4" eb="5">
      <t>エ</t>
    </rPh>
    <rPh sb="5" eb="6">
      <t>ツ</t>
    </rPh>
    <rPh sb="6" eb="7">
      <t>シ</t>
    </rPh>
    <rPh sb="8" eb="11">
      <t>マスダシ</t>
    </rPh>
    <rPh sb="16" eb="17">
      <t>シカ</t>
    </rPh>
    <rPh sb="17" eb="18">
      <t>アシ</t>
    </rPh>
    <rPh sb="18" eb="19">
      <t>グン</t>
    </rPh>
    <phoneticPr fontId="2"/>
  </si>
  <si>
    <t>江津西*</t>
    <rPh sb="0" eb="1">
      <t>エ</t>
    </rPh>
    <rPh sb="1" eb="2">
      <t>ツ</t>
    </rPh>
    <rPh sb="2" eb="3">
      <t>ニシ</t>
    </rPh>
    <phoneticPr fontId="2"/>
  </si>
  <si>
    <t>都野津*</t>
    <rPh sb="0" eb="1">
      <t>ミヤコ</t>
    </rPh>
    <rPh sb="1" eb="2">
      <t>ノ</t>
    </rPh>
    <rPh sb="2" eb="3">
      <t>ツ</t>
    </rPh>
    <phoneticPr fontId="2"/>
  </si>
  <si>
    <t>※山陰中央新報の斐川東部には、新松江市の宍道町の伊志見地区が含まれています。</t>
    <phoneticPr fontId="2"/>
  </si>
  <si>
    <t>幡屋ST</t>
    <rPh sb="0" eb="1">
      <t>バン</t>
    </rPh>
    <rPh sb="1" eb="2">
      <t>ヤ</t>
    </rPh>
    <phoneticPr fontId="2"/>
  </si>
  <si>
    <t>阿用ST</t>
    <rPh sb="0" eb="1">
      <t>ア</t>
    </rPh>
    <rPh sb="1" eb="2">
      <t>ヨウ</t>
    </rPh>
    <phoneticPr fontId="2"/>
  </si>
  <si>
    <t>海潮ST</t>
    <phoneticPr fontId="2"/>
  </si>
  <si>
    <t>都茂ST</t>
    <phoneticPr fontId="2"/>
  </si>
  <si>
    <t>都茂A</t>
    <phoneticPr fontId="2"/>
  </si>
  <si>
    <t>都茂*</t>
    <rPh sb="0" eb="1">
      <t>ミヤコ</t>
    </rPh>
    <rPh sb="1" eb="2">
      <t>シゲル</t>
    </rPh>
    <phoneticPr fontId="2"/>
  </si>
  <si>
    <t>浜田東部ST</t>
    <rPh sb="0" eb="2">
      <t>ハマダ</t>
    </rPh>
    <rPh sb="2" eb="4">
      <t>トウブ</t>
    </rPh>
    <phoneticPr fontId="2"/>
  </si>
  <si>
    <t>浜田西部ST</t>
    <rPh sb="0" eb="2">
      <t>ハマダ</t>
    </rPh>
    <rPh sb="2" eb="4">
      <t>セイブ</t>
    </rPh>
    <phoneticPr fontId="2"/>
  </si>
  <si>
    <t>浜田中央ST</t>
    <rPh sb="0" eb="2">
      <t>ハマダ</t>
    </rPh>
    <rPh sb="2" eb="4">
      <t>チュウオウ</t>
    </rPh>
    <phoneticPr fontId="2"/>
  </si>
  <si>
    <t>玉湯ST</t>
    <rPh sb="0" eb="2">
      <t>タマユ</t>
    </rPh>
    <phoneticPr fontId="2"/>
  </si>
  <si>
    <t>玉湯上乃木ST</t>
    <phoneticPr fontId="2"/>
  </si>
  <si>
    <t>玉湯上乃木ST</t>
    <phoneticPr fontId="2"/>
  </si>
  <si>
    <t>玉湯上乃木*</t>
    <rPh sb="0" eb="2">
      <t>タマユ</t>
    </rPh>
    <rPh sb="2" eb="3">
      <t>ウエ</t>
    </rPh>
    <rPh sb="3" eb="4">
      <t>ノ</t>
    </rPh>
    <rPh sb="4" eb="5">
      <t>キ</t>
    </rPh>
    <phoneticPr fontId="2"/>
  </si>
  <si>
    <t>浜田中央*</t>
    <rPh sb="0" eb="2">
      <t>ハマダ</t>
    </rPh>
    <rPh sb="2" eb="4">
      <t>チュウオウ</t>
    </rPh>
    <phoneticPr fontId="2"/>
  </si>
  <si>
    <t>長浜</t>
    <rPh sb="0" eb="2">
      <t>ナガハマ</t>
    </rPh>
    <phoneticPr fontId="2"/>
  </si>
  <si>
    <t>安来西ST</t>
  </si>
  <si>
    <t>安来西ST</t>
    <phoneticPr fontId="2"/>
  </si>
  <si>
    <t>切川ST</t>
    <rPh sb="0" eb="1">
      <t>キ</t>
    </rPh>
    <rPh sb="1" eb="2">
      <t>カワ</t>
    </rPh>
    <phoneticPr fontId="2"/>
  </si>
  <si>
    <t>宇賀荘ST</t>
  </si>
  <si>
    <t>宇賀荘ST</t>
    <phoneticPr fontId="2"/>
  </si>
  <si>
    <t>大田西部A</t>
    <rPh sb="0" eb="2">
      <t>オオダ</t>
    </rPh>
    <rPh sb="2" eb="4">
      <t>セイブ</t>
    </rPh>
    <phoneticPr fontId="2"/>
  </si>
  <si>
    <t>津和野ST</t>
    <rPh sb="0" eb="3">
      <t>ツワノ</t>
    </rPh>
    <phoneticPr fontId="2"/>
  </si>
  <si>
    <t>大塚ST</t>
    <rPh sb="0" eb="2">
      <t>オオツカ</t>
    </rPh>
    <phoneticPr fontId="2"/>
  </si>
  <si>
    <t>大田西部ST</t>
    <phoneticPr fontId="2"/>
  </si>
  <si>
    <t>※山陰中央新報の仁万には五十猛地区が含まれています。</t>
    <rPh sb="1" eb="3">
      <t>サンイン</t>
    </rPh>
    <rPh sb="3" eb="5">
      <t>チュウオウ</t>
    </rPh>
    <rPh sb="5" eb="6">
      <t>シン</t>
    </rPh>
    <rPh sb="6" eb="7">
      <t>ホウ</t>
    </rPh>
    <rPh sb="8" eb="10">
      <t>ニマ</t>
    </rPh>
    <rPh sb="12" eb="15">
      <t>イソタケ</t>
    </rPh>
    <rPh sb="15" eb="17">
      <t>チク</t>
    </rPh>
    <rPh sb="18" eb="19">
      <t>フク</t>
    </rPh>
    <phoneticPr fontId="2"/>
  </si>
  <si>
    <t>三隅</t>
    <phoneticPr fontId="2"/>
  </si>
  <si>
    <t>江津東部</t>
    <rPh sb="0" eb="2">
      <t>ゴウツ</t>
    </rPh>
    <rPh sb="2" eb="4">
      <t>トウブ</t>
    </rPh>
    <phoneticPr fontId="2"/>
  </si>
  <si>
    <t>大田中部*</t>
    <rPh sb="0" eb="2">
      <t>オオタ</t>
    </rPh>
    <rPh sb="2" eb="3">
      <t>ナカ</t>
    </rPh>
    <phoneticPr fontId="2"/>
  </si>
  <si>
    <t>大田中部ST</t>
    <rPh sb="0" eb="2">
      <t>オオタ</t>
    </rPh>
    <rPh sb="2" eb="3">
      <t>ナカ</t>
    </rPh>
    <phoneticPr fontId="2"/>
  </si>
  <si>
    <t>大田中部A</t>
    <rPh sb="0" eb="2">
      <t>オオタ</t>
    </rPh>
    <rPh sb="2" eb="3">
      <t>ナカ</t>
    </rPh>
    <phoneticPr fontId="2"/>
  </si>
  <si>
    <t>※朝日新聞の日吉地区は松江市朝日新聞大庭に含まれています。</t>
    <rPh sb="1" eb="3">
      <t>アサヒ</t>
    </rPh>
    <rPh sb="3" eb="5">
      <t>シンブン</t>
    </rPh>
    <rPh sb="6" eb="8">
      <t>ヒヨシ</t>
    </rPh>
    <rPh sb="8" eb="10">
      <t>チク</t>
    </rPh>
    <rPh sb="11" eb="14">
      <t>マツエシ</t>
    </rPh>
    <rPh sb="14" eb="16">
      <t>アサヒ</t>
    </rPh>
    <rPh sb="16" eb="18">
      <t>シンブン</t>
    </rPh>
    <rPh sb="18" eb="20">
      <t>オオバ</t>
    </rPh>
    <rPh sb="21" eb="22">
      <t>フク</t>
    </rPh>
    <phoneticPr fontId="2"/>
  </si>
  <si>
    <t>八川*</t>
    <rPh sb="0" eb="1">
      <t>ハチ</t>
    </rPh>
    <rPh sb="1" eb="2">
      <t>カワ</t>
    </rPh>
    <phoneticPr fontId="2"/>
  </si>
  <si>
    <t>計</t>
    <rPh sb="0" eb="1">
      <t>ケイ</t>
    </rPh>
    <phoneticPr fontId="2"/>
  </si>
  <si>
    <t>株式会社　山陽メディアネット</t>
  </si>
  <si>
    <t>株式会社　山陽メディアネット</t>
    <phoneticPr fontId="2"/>
  </si>
  <si>
    <t>揖屋Y</t>
    <rPh sb="0" eb="1">
      <t>イボ</t>
    </rPh>
    <rPh sb="1" eb="2">
      <t>ヤ</t>
    </rPh>
    <phoneticPr fontId="2"/>
  </si>
  <si>
    <t>西郷ST</t>
    <phoneticPr fontId="2"/>
  </si>
  <si>
    <t>西郷ST</t>
    <phoneticPr fontId="2"/>
  </si>
  <si>
    <t>馬木*</t>
    <rPh sb="0" eb="1">
      <t>ウマ</t>
    </rPh>
    <rPh sb="1" eb="2">
      <t>キ</t>
    </rPh>
    <phoneticPr fontId="2"/>
  </si>
  <si>
    <t>川本ST</t>
    <rPh sb="0" eb="2">
      <t>カワモト</t>
    </rPh>
    <phoneticPr fontId="2"/>
  </si>
  <si>
    <t>窪田</t>
    <rPh sb="0" eb="2">
      <t>クボタ</t>
    </rPh>
    <phoneticPr fontId="2"/>
  </si>
  <si>
    <t>窪田ST</t>
    <phoneticPr fontId="2"/>
  </si>
  <si>
    <t>益田北A</t>
    <rPh sb="0" eb="2">
      <t>マスダ</t>
    </rPh>
    <rPh sb="2" eb="3">
      <t>キタ</t>
    </rPh>
    <phoneticPr fontId="2"/>
  </si>
  <si>
    <t>益田北*</t>
    <rPh sb="0" eb="2">
      <t>マスダ</t>
    </rPh>
    <rPh sb="2" eb="3">
      <t>キタ</t>
    </rPh>
    <phoneticPr fontId="2"/>
  </si>
  <si>
    <t>※山陰中央新報日吉は、橋南地区に表示していますが、八雲町日吉地区になります。</t>
    <rPh sb="1" eb="3">
      <t>サンイン</t>
    </rPh>
    <rPh sb="3" eb="5">
      <t>チュウオウ</t>
    </rPh>
    <rPh sb="5" eb="6">
      <t>シン</t>
    </rPh>
    <rPh sb="6" eb="7">
      <t>ホウ</t>
    </rPh>
    <rPh sb="7" eb="9">
      <t>ヒヨシ</t>
    </rPh>
    <rPh sb="11" eb="12">
      <t>ハシ</t>
    </rPh>
    <rPh sb="12" eb="13">
      <t>ミナミ</t>
    </rPh>
    <rPh sb="13" eb="15">
      <t>チク</t>
    </rPh>
    <rPh sb="16" eb="18">
      <t>ヒョウジ</t>
    </rPh>
    <rPh sb="25" eb="28">
      <t>ヤクモチョウ</t>
    </rPh>
    <rPh sb="28" eb="30">
      <t>ヒヨシ</t>
    </rPh>
    <rPh sb="30" eb="32">
      <t>チク</t>
    </rPh>
    <phoneticPr fontId="2"/>
  </si>
  <si>
    <t>下宇部尾ST</t>
    <rPh sb="0" eb="4">
      <t>シモウベオ</t>
    </rPh>
    <phoneticPr fontId="2"/>
  </si>
  <si>
    <t>下有福・宇野</t>
    <rPh sb="0" eb="1">
      <t>シモ</t>
    </rPh>
    <rPh sb="1" eb="3">
      <t>アリフク</t>
    </rPh>
    <rPh sb="4" eb="6">
      <t>ウノ</t>
    </rPh>
    <phoneticPr fontId="2"/>
  </si>
  <si>
    <t>有福Y</t>
    <rPh sb="0" eb="2">
      <t>アリフク</t>
    </rPh>
    <phoneticPr fontId="2"/>
  </si>
  <si>
    <t>浜田Y</t>
    <rPh sb="0" eb="2">
      <t>ハマダ</t>
    </rPh>
    <phoneticPr fontId="2"/>
  </si>
  <si>
    <t>※山陰中央新報の黒松販売所には大田市温泉津町吉浦・福光の白谷地区が含まれています。</t>
    <rPh sb="1" eb="3">
      <t>サンイン</t>
    </rPh>
    <rPh sb="3" eb="5">
      <t>チュウオウ</t>
    </rPh>
    <rPh sb="5" eb="7">
      <t>シンポウ</t>
    </rPh>
    <rPh sb="8" eb="10">
      <t>クロマツ</t>
    </rPh>
    <rPh sb="10" eb="12">
      <t>ハンバイ</t>
    </rPh>
    <rPh sb="12" eb="13">
      <t>ショ</t>
    </rPh>
    <rPh sb="15" eb="18">
      <t>オオダシ</t>
    </rPh>
    <rPh sb="18" eb="20">
      <t>オンセン</t>
    </rPh>
    <rPh sb="20" eb="21">
      <t>ツ</t>
    </rPh>
    <rPh sb="21" eb="22">
      <t>チョウ</t>
    </rPh>
    <rPh sb="22" eb="24">
      <t>ヨシウラ</t>
    </rPh>
    <rPh sb="25" eb="27">
      <t>フクミツ</t>
    </rPh>
    <rPh sb="28" eb="30">
      <t>シラタニ</t>
    </rPh>
    <rPh sb="30" eb="32">
      <t>チク</t>
    </rPh>
    <rPh sb="33" eb="34">
      <t>フク</t>
    </rPh>
    <phoneticPr fontId="2"/>
  </si>
  <si>
    <t>※福光の一部地域は、温泉津販売所と江津市黒松販売所に含まれています。</t>
    <rPh sb="1" eb="3">
      <t>フクミツ</t>
    </rPh>
    <rPh sb="4" eb="6">
      <t>イチブ</t>
    </rPh>
    <rPh sb="6" eb="8">
      <t>チイキ</t>
    </rPh>
    <rPh sb="10" eb="12">
      <t>オンセン</t>
    </rPh>
    <rPh sb="12" eb="13">
      <t>ツ</t>
    </rPh>
    <rPh sb="13" eb="15">
      <t>ハンバイ</t>
    </rPh>
    <rPh sb="15" eb="16">
      <t>ショ</t>
    </rPh>
    <rPh sb="17" eb="19">
      <t>コウヅ</t>
    </rPh>
    <rPh sb="19" eb="20">
      <t>シ</t>
    </rPh>
    <rPh sb="20" eb="22">
      <t>クロマツ</t>
    </rPh>
    <rPh sb="22" eb="24">
      <t>ハンバイ</t>
    </rPh>
    <rPh sb="24" eb="25">
      <t>ショ</t>
    </rPh>
    <rPh sb="26" eb="27">
      <t>フク</t>
    </rPh>
    <phoneticPr fontId="2"/>
  </si>
  <si>
    <t>※山陰中央新報の温泉津販売所には、福光の箱坂・森分・林・市地区が含まれています。</t>
    <rPh sb="1" eb="3">
      <t>サンイン</t>
    </rPh>
    <rPh sb="3" eb="5">
      <t>チュウオウ</t>
    </rPh>
    <rPh sb="5" eb="7">
      <t>シンポウ</t>
    </rPh>
    <rPh sb="8" eb="10">
      <t>オンセン</t>
    </rPh>
    <rPh sb="10" eb="11">
      <t>ツ</t>
    </rPh>
    <rPh sb="11" eb="13">
      <t>ハンバイ</t>
    </rPh>
    <rPh sb="13" eb="14">
      <t>ショ</t>
    </rPh>
    <rPh sb="17" eb="19">
      <t>フクミツ</t>
    </rPh>
    <rPh sb="20" eb="21">
      <t>ハコ</t>
    </rPh>
    <rPh sb="21" eb="22">
      <t>サカ</t>
    </rPh>
    <rPh sb="23" eb="25">
      <t>モリワケ</t>
    </rPh>
    <rPh sb="26" eb="27">
      <t>ハヤシ</t>
    </rPh>
    <rPh sb="28" eb="29">
      <t>イチ</t>
    </rPh>
    <rPh sb="29" eb="31">
      <t>チク</t>
    </rPh>
    <rPh sb="32" eb="33">
      <t>フク</t>
    </rPh>
    <phoneticPr fontId="2"/>
  </si>
  <si>
    <t>※STは山陰中央新報、Yは読売新聞、Aは朝日新聞、Mは毎日新聞、Tは中国新聞と合販です。</t>
    <phoneticPr fontId="2"/>
  </si>
  <si>
    <t>浜乃木ST</t>
    <rPh sb="0" eb="1">
      <t>ハマ</t>
    </rPh>
    <rPh sb="1" eb="2">
      <t>ノ</t>
    </rPh>
    <rPh sb="2" eb="3">
      <t>キ</t>
    </rPh>
    <phoneticPr fontId="2"/>
  </si>
  <si>
    <t>鍋山ST</t>
    <rPh sb="0" eb="1">
      <t>ナベ</t>
    </rPh>
    <rPh sb="1" eb="2">
      <t>ヤマ</t>
    </rPh>
    <phoneticPr fontId="2"/>
  </si>
  <si>
    <t>※出雲市の朝日新聞・日経新聞の稗原は雲南市三刀屋町の里防・根波別所地区が含まれています。</t>
    <rPh sb="1" eb="4">
      <t>イズモシ</t>
    </rPh>
    <rPh sb="5" eb="7">
      <t>アサヒ</t>
    </rPh>
    <rPh sb="7" eb="9">
      <t>シンブン</t>
    </rPh>
    <rPh sb="10" eb="12">
      <t>ニッケイ</t>
    </rPh>
    <rPh sb="12" eb="14">
      <t>シンブン</t>
    </rPh>
    <rPh sb="18" eb="21">
      <t>ウンナンシ</t>
    </rPh>
    <rPh sb="21" eb="24">
      <t>ミトヤ</t>
    </rPh>
    <rPh sb="24" eb="25">
      <t>チョウ</t>
    </rPh>
    <rPh sb="26" eb="27">
      <t>サト</t>
    </rPh>
    <rPh sb="27" eb="28">
      <t>ボウ</t>
    </rPh>
    <rPh sb="29" eb="30">
      <t>ネ</t>
    </rPh>
    <rPh sb="30" eb="31">
      <t>ナミ</t>
    </rPh>
    <rPh sb="31" eb="33">
      <t>ベッショ</t>
    </rPh>
    <rPh sb="33" eb="35">
      <t>チク</t>
    </rPh>
    <rPh sb="36" eb="37">
      <t>フク</t>
    </rPh>
    <phoneticPr fontId="2"/>
  </si>
  <si>
    <t>粕渕Y</t>
    <rPh sb="0" eb="1">
      <t>カス</t>
    </rPh>
    <rPh sb="1" eb="2">
      <t>タブチ</t>
    </rPh>
    <phoneticPr fontId="2"/>
  </si>
  <si>
    <t>木次ST</t>
    <rPh sb="0" eb="2">
      <t>キツギ</t>
    </rPh>
    <phoneticPr fontId="2"/>
  </si>
  <si>
    <t>三刀屋ST</t>
    <rPh sb="0" eb="3">
      <t>ミトヤ</t>
    </rPh>
    <phoneticPr fontId="2"/>
  </si>
  <si>
    <t>斐川町部数合計</t>
    <rPh sb="2" eb="3">
      <t>チョウ</t>
    </rPh>
    <rPh sb="3" eb="5">
      <t>ブスウ</t>
    </rPh>
    <phoneticPr fontId="2"/>
  </si>
  <si>
    <t>※山陰中央大野には出雲市三野美野の美野園とその周辺が含まれています。</t>
    <rPh sb="5" eb="7">
      <t>オオノ</t>
    </rPh>
    <rPh sb="9" eb="12">
      <t>イズモシ</t>
    </rPh>
    <rPh sb="12" eb="14">
      <t>ミノ</t>
    </rPh>
    <rPh sb="14" eb="15">
      <t>ビ</t>
    </rPh>
    <rPh sb="15" eb="16">
      <t>ノ</t>
    </rPh>
    <rPh sb="17" eb="18">
      <t>ビ</t>
    </rPh>
    <rPh sb="18" eb="19">
      <t>ノ</t>
    </rPh>
    <rPh sb="19" eb="20">
      <t>ソノ</t>
    </rPh>
    <rPh sb="23" eb="25">
      <t>シュウヘン</t>
    </rPh>
    <rPh sb="26" eb="27">
      <t>フク</t>
    </rPh>
    <phoneticPr fontId="2"/>
  </si>
  <si>
    <t>※上津の和久和地区は雲南市の給下販売店に含まれています。</t>
    <rPh sb="1" eb="2">
      <t>ウエ</t>
    </rPh>
    <rPh sb="2" eb="3">
      <t>ツ</t>
    </rPh>
    <rPh sb="4" eb="5">
      <t>ワ</t>
    </rPh>
    <rPh sb="5" eb="6">
      <t>キュウ</t>
    </rPh>
    <rPh sb="6" eb="7">
      <t>ワ</t>
    </rPh>
    <rPh sb="7" eb="9">
      <t>チク</t>
    </rPh>
    <rPh sb="10" eb="13">
      <t>ウンナンシ</t>
    </rPh>
    <rPh sb="14" eb="15">
      <t>キュウ</t>
    </rPh>
    <rPh sb="15" eb="16">
      <t>シタ</t>
    </rPh>
    <rPh sb="16" eb="19">
      <t>ハンバイテン</t>
    </rPh>
    <rPh sb="20" eb="21">
      <t>フク</t>
    </rPh>
    <phoneticPr fontId="2"/>
  </si>
  <si>
    <t>※美野町の美野園とその周辺は松江市大野販売店に含まれます。</t>
    <rPh sb="1" eb="2">
      <t>ビ</t>
    </rPh>
    <rPh sb="2" eb="3">
      <t>ノ</t>
    </rPh>
    <rPh sb="3" eb="4">
      <t>マチ</t>
    </rPh>
    <rPh sb="5" eb="6">
      <t>ビ</t>
    </rPh>
    <rPh sb="6" eb="7">
      <t>ノ</t>
    </rPh>
    <rPh sb="7" eb="8">
      <t>エン</t>
    </rPh>
    <rPh sb="11" eb="13">
      <t>シュウヘン</t>
    </rPh>
    <rPh sb="14" eb="17">
      <t>マツエシ</t>
    </rPh>
    <rPh sb="17" eb="19">
      <t>オオノ</t>
    </rPh>
    <rPh sb="19" eb="22">
      <t>ハンバイテン</t>
    </rPh>
    <rPh sb="23" eb="24">
      <t>フク</t>
    </rPh>
    <phoneticPr fontId="2"/>
  </si>
  <si>
    <t>※平田の島村地区は、斐川東販売店に含まれます。</t>
    <rPh sb="1" eb="3">
      <t>ヒラタ</t>
    </rPh>
    <rPh sb="4" eb="6">
      <t>シマムラ</t>
    </rPh>
    <rPh sb="6" eb="8">
      <t>チク</t>
    </rPh>
    <rPh sb="10" eb="12">
      <t>ヒカワ</t>
    </rPh>
    <rPh sb="12" eb="13">
      <t>ヒガシ</t>
    </rPh>
    <rPh sb="13" eb="16">
      <t>ハンバイテン</t>
    </rPh>
    <rPh sb="17" eb="18">
      <t>フク</t>
    </rPh>
    <phoneticPr fontId="2"/>
  </si>
  <si>
    <t>※三刀屋町の給下は、出雲市上津の和久輪地区が含まれています。</t>
    <rPh sb="1" eb="4">
      <t>ミトヤ</t>
    </rPh>
    <rPh sb="4" eb="5">
      <t>マチ</t>
    </rPh>
    <rPh sb="6" eb="7">
      <t>キュウ</t>
    </rPh>
    <rPh sb="7" eb="8">
      <t>シタ</t>
    </rPh>
    <rPh sb="10" eb="13">
      <t>イズモシ</t>
    </rPh>
    <rPh sb="13" eb="14">
      <t>ウエ</t>
    </rPh>
    <rPh sb="14" eb="15">
      <t>ツ</t>
    </rPh>
    <rPh sb="16" eb="17">
      <t>ワ</t>
    </rPh>
    <rPh sb="17" eb="18">
      <t>キュウ</t>
    </rPh>
    <rPh sb="18" eb="19">
      <t>ワ</t>
    </rPh>
    <rPh sb="19" eb="21">
      <t>チク</t>
    </rPh>
    <rPh sb="22" eb="23">
      <t>フク</t>
    </rPh>
    <phoneticPr fontId="2"/>
  </si>
  <si>
    <t>※三刀屋町の里坊・根波別所地区は出雲市の稗原販売店に含まれています。</t>
    <rPh sb="1" eb="4">
      <t>ミトヤ</t>
    </rPh>
    <rPh sb="4" eb="5">
      <t>マチ</t>
    </rPh>
    <rPh sb="6" eb="7">
      <t>サト</t>
    </rPh>
    <rPh sb="7" eb="8">
      <t>ボウ</t>
    </rPh>
    <rPh sb="9" eb="10">
      <t>ネ</t>
    </rPh>
    <rPh sb="10" eb="11">
      <t>ナミ</t>
    </rPh>
    <rPh sb="11" eb="13">
      <t>ベッショ</t>
    </rPh>
    <rPh sb="13" eb="15">
      <t>チク</t>
    </rPh>
    <rPh sb="16" eb="19">
      <t>イズモシ</t>
    </rPh>
    <rPh sb="20" eb="21">
      <t>ヒエ</t>
    </rPh>
    <rPh sb="21" eb="22">
      <t>ハラ</t>
    </rPh>
    <rPh sb="22" eb="25">
      <t>ハンバイテン</t>
    </rPh>
    <rPh sb="26" eb="27">
      <t>フク</t>
    </rPh>
    <phoneticPr fontId="2"/>
  </si>
  <si>
    <t>※山陰中央の水上西には、美郷町の米山・垣谷地区が含まれています。</t>
    <rPh sb="1" eb="3">
      <t>サンイン</t>
    </rPh>
    <rPh sb="3" eb="5">
      <t>チュウオウ</t>
    </rPh>
    <rPh sb="6" eb="7">
      <t>ミズ</t>
    </rPh>
    <rPh sb="7" eb="8">
      <t>ウエ</t>
    </rPh>
    <rPh sb="8" eb="9">
      <t>ニシ</t>
    </rPh>
    <rPh sb="12" eb="13">
      <t>ビ</t>
    </rPh>
    <rPh sb="13" eb="14">
      <t>ゴウ</t>
    </rPh>
    <rPh sb="14" eb="15">
      <t>マチ</t>
    </rPh>
    <rPh sb="16" eb="18">
      <t>ヨネヤマ</t>
    </rPh>
    <rPh sb="19" eb="21">
      <t>カキタニ</t>
    </rPh>
    <rPh sb="21" eb="23">
      <t>チク</t>
    </rPh>
    <rPh sb="24" eb="25">
      <t>フク</t>
    </rPh>
    <phoneticPr fontId="2"/>
  </si>
  <si>
    <t>※邑南町の口羽には、阿須那地区が含まれています。</t>
    <rPh sb="1" eb="4">
      <t>オオナンチョウ</t>
    </rPh>
    <rPh sb="5" eb="6">
      <t>クチ</t>
    </rPh>
    <rPh sb="6" eb="7">
      <t>ハネ</t>
    </rPh>
    <rPh sb="10" eb="12">
      <t>アズ</t>
    </rPh>
    <rPh sb="12" eb="13">
      <t>ナ</t>
    </rPh>
    <rPh sb="13" eb="15">
      <t>チク</t>
    </rPh>
    <rPh sb="16" eb="17">
      <t>フク</t>
    </rPh>
    <phoneticPr fontId="2"/>
  </si>
  <si>
    <t>※美郷町の米山・垣谷地区は大田市の山陰中央水上西に含まれています。</t>
    <rPh sb="1" eb="2">
      <t>ビ</t>
    </rPh>
    <rPh sb="2" eb="3">
      <t>ゴウ</t>
    </rPh>
    <rPh sb="3" eb="4">
      <t>マチ</t>
    </rPh>
    <rPh sb="5" eb="7">
      <t>コメヤマ</t>
    </rPh>
    <rPh sb="8" eb="10">
      <t>カキタニ</t>
    </rPh>
    <rPh sb="10" eb="12">
      <t>チク</t>
    </rPh>
    <rPh sb="13" eb="16">
      <t>オオダシ</t>
    </rPh>
    <rPh sb="17" eb="19">
      <t>サンイン</t>
    </rPh>
    <rPh sb="19" eb="21">
      <t>チュウオウ</t>
    </rPh>
    <rPh sb="21" eb="22">
      <t>ミズ</t>
    </rPh>
    <rPh sb="22" eb="23">
      <t>ウエ</t>
    </rPh>
    <rPh sb="23" eb="24">
      <t>ニシ</t>
    </rPh>
    <rPh sb="25" eb="26">
      <t>フク</t>
    </rPh>
    <phoneticPr fontId="2"/>
  </si>
  <si>
    <t>※川本町の白地地区は、大田市の山陰中央新報の井田に含まれています。</t>
    <rPh sb="1" eb="3">
      <t>カワモト</t>
    </rPh>
    <rPh sb="3" eb="4">
      <t>チョウ</t>
    </rPh>
    <rPh sb="5" eb="6">
      <t>シラ</t>
    </rPh>
    <rPh sb="6" eb="7">
      <t>チ</t>
    </rPh>
    <rPh sb="7" eb="9">
      <t>チク</t>
    </rPh>
    <rPh sb="11" eb="13">
      <t>オオタ</t>
    </rPh>
    <rPh sb="13" eb="14">
      <t>シ</t>
    </rPh>
    <rPh sb="15" eb="17">
      <t>サンイン</t>
    </rPh>
    <rPh sb="17" eb="19">
      <t>チュウオウ</t>
    </rPh>
    <rPh sb="19" eb="21">
      <t>シンポウ</t>
    </rPh>
    <rPh sb="22" eb="24">
      <t>イダ</t>
    </rPh>
    <rPh sb="25" eb="26">
      <t>フク</t>
    </rPh>
    <phoneticPr fontId="2"/>
  </si>
  <si>
    <t>※美郷町の比敷・宮内・村之郷地区は、邑南町の出羽に含まれています。</t>
    <rPh sb="1" eb="2">
      <t>ビ</t>
    </rPh>
    <rPh sb="2" eb="3">
      <t>サト</t>
    </rPh>
    <rPh sb="3" eb="4">
      <t>マチ</t>
    </rPh>
    <rPh sb="5" eb="6">
      <t>ヒ</t>
    </rPh>
    <rPh sb="6" eb="7">
      <t>フ</t>
    </rPh>
    <rPh sb="8" eb="10">
      <t>ミヤウチ</t>
    </rPh>
    <rPh sb="11" eb="12">
      <t>ムラ</t>
    </rPh>
    <rPh sb="12" eb="13">
      <t>ノ</t>
    </rPh>
    <rPh sb="13" eb="14">
      <t>ゴウ</t>
    </rPh>
    <rPh sb="14" eb="16">
      <t>チク</t>
    </rPh>
    <rPh sb="18" eb="21">
      <t>オオナンチョウ</t>
    </rPh>
    <rPh sb="22" eb="24">
      <t>デワ</t>
    </rPh>
    <rPh sb="25" eb="26">
      <t>フク</t>
    </rPh>
    <phoneticPr fontId="2"/>
  </si>
  <si>
    <t>三隅ST</t>
    <phoneticPr fontId="2"/>
  </si>
  <si>
    <t>玉湯ST</t>
    <phoneticPr fontId="2"/>
  </si>
  <si>
    <t>　　　日経新聞</t>
    <phoneticPr fontId="2"/>
  </si>
  <si>
    <t>全紙</t>
    <rPh sb="0" eb="2">
      <t>ゼンシ</t>
    </rPh>
    <phoneticPr fontId="2"/>
  </si>
  <si>
    <t>計（税抜）</t>
    <rPh sb="2" eb="3">
      <t>ゼイ</t>
    </rPh>
    <rPh sb="3" eb="4">
      <t>ヌ</t>
    </rPh>
    <phoneticPr fontId="2"/>
  </si>
  <si>
    <t>安来Y</t>
    <phoneticPr fontId="2"/>
  </si>
  <si>
    <t>阿用ST</t>
    <phoneticPr fontId="2"/>
  </si>
  <si>
    <t>平田東部</t>
    <rPh sb="0" eb="2">
      <t>ヒラタ</t>
    </rPh>
    <rPh sb="2" eb="4">
      <t>トウブ</t>
    </rPh>
    <phoneticPr fontId="2"/>
  </si>
  <si>
    <t>平田東部ST</t>
    <rPh sb="2" eb="4">
      <t>トウブ</t>
    </rPh>
    <phoneticPr fontId="2"/>
  </si>
  <si>
    <t>川越*</t>
    <rPh sb="0" eb="2">
      <t>カワゴエ</t>
    </rPh>
    <phoneticPr fontId="2"/>
  </si>
  <si>
    <t>川越ST</t>
    <rPh sb="0" eb="2">
      <t>カワゴエ</t>
    </rPh>
    <phoneticPr fontId="2"/>
  </si>
  <si>
    <t>荒島（飯梨）ST</t>
    <rPh sb="0" eb="2">
      <t>アラシマ</t>
    </rPh>
    <rPh sb="3" eb="5">
      <t>イイナシ</t>
    </rPh>
    <phoneticPr fontId="2"/>
  </si>
  <si>
    <t>橋北A</t>
    <rPh sb="0" eb="1">
      <t>ハシ</t>
    </rPh>
    <rPh sb="1" eb="2">
      <t>キタ</t>
    </rPh>
    <phoneticPr fontId="2"/>
  </si>
  <si>
    <t>日吉ST</t>
    <rPh sb="0" eb="2">
      <t>ヒヨシ</t>
    </rPh>
    <phoneticPr fontId="2"/>
  </si>
  <si>
    <t>城東城西</t>
    <rPh sb="0" eb="2">
      <t>ジョウトウ</t>
    </rPh>
    <rPh sb="2" eb="3">
      <t>シロ</t>
    </rPh>
    <rPh sb="3" eb="4">
      <t>ニシ</t>
    </rPh>
    <phoneticPr fontId="2"/>
  </si>
  <si>
    <t>三成Y</t>
    <rPh sb="0" eb="1">
      <t>サン</t>
    </rPh>
    <rPh sb="1" eb="2">
      <t>ナ</t>
    </rPh>
    <phoneticPr fontId="2"/>
  </si>
  <si>
    <t>温泉街*</t>
    <rPh sb="0" eb="3">
      <t>オンセンガイ</t>
    </rPh>
    <phoneticPr fontId="2"/>
  </si>
  <si>
    <t>福光*</t>
    <rPh sb="0" eb="1">
      <t>フク</t>
    </rPh>
    <rPh sb="1" eb="2">
      <t>ミツ</t>
    </rPh>
    <phoneticPr fontId="2"/>
  </si>
  <si>
    <t>温泉街ST</t>
    <phoneticPr fontId="2"/>
  </si>
  <si>
    <t>八束Y</t>
    <rPh sb="0" eb="2">
      <t>ヤツカソン</t>
    </rPh>
    <phoneticPr fontId="2"/>
  </si>
  <si>
    <t>揖屋A浜乃木</t>
    <rPh sb="3" eb="6">
      <t>ハマノギ</t>
    </rPh>
    <phoneticPr fontId="2"/>
  </si>
  <si>
    <t>志学A</t>
    <rPh sb="0" eb="1">
      <t>シ</t>
    </rPh>
    <rPh sb="1" eb="2">
      <t>ガク</t>
    </rPh>
    <phoneticPr fontId="2"/>
  </si>
  <si>
    <t>湯里A</t>
    <rPh sb="0" eb="1">
      <t>ユ</t>
    </rPh>
    <rPh sb="1" eb="2">
      <t>サト</t>
    </rPh>
    <phoneticPr fontId="2"/>
  </si>
  <si>
    <t>温泉津A</t>
    <rPh sb="0" eb="2">
      <t>オンセン</t>
    </rPh>
    <rPh sb="2" eb="3">
      <t>ツ</t>
    </rPh>
    <phoneticPr fontId="2"/>
  </si>
  <si>
    <t>温泉街A</t>
    <phoneticPr fontId="2"/>
  </si>
  <si>
    <t>仁万A</t>
    <rPh sb="0" eb="2">
      <t>ニマ</t>
    </rPh>
    <phoneticPr fontId="2"/>
  </si>
  <si>
    <t>大森A</t>
    <phoneticPr fontId="2"/>
  </si>
  <si>
    <t>みさと北*</t>
    <rPh sb="3" eb="4">
      <t>キタ</t>
    </rPh>
    <phoneticPr fontId="2"/>
  </si>
  <si>
    <t>みさと南*</t>
    <rPh sb="3" eb="4">
      <t>ミナミ</t>
    </rPh>
    <phoneticPr fontId="2"/>
  </si>
  <si>
    <t>みさと北Ａ</t>
    <phoneticPr fontId="2"/>
  </si>
  <si>
    <t>みさと北ＳＴ</t>
    <phoneticPr fontId="2"/>
  </si>
  <si>
    <t>みさと南Ａ</t>
    <phoneticPr fontId="2"/>
  </si>
  <si>
    <t>みさと南ＳＴ</t>
    <phoneticPr fontId="2"/>
  </si>
  <si>
    <t>口羽A</t>
    <phoneticPr fontId="2"/>
  </si>
  <si>
    <t>市木A</t>
    <phoneticPr fontId="2"/>
  </si>
  <si>
    <t>日貫A</t>
    <phoneticPr fontId="2"/>
  </si>
  <si>
    <t>口羽Ａ</t>
    <phoneticPr fontId="2"/>
  </si>
  <si>
    <t>市木Ａ</t>
    <rPh sb="0" eb="1">
      <t>イチ</t>
    </rPh>
    <rPh sb="1" eb="2">
      <t>キ</t>
    </rPh>
    <phoneticPr fontId="2"/>
  </si>
  <si>
    <t>出羽Ａ</t>
    <rPh sb="0" eb="2">
      <t>デワ</t>
    </rPh>
    <phoneticPr fontId="2"/>
  </si>
  <si>
    <t>田所Ａ</t>
    <rPh sb="0" eb="2">
      <t>タドコロ</t>
    </rPh>
    <phoneticPr fontId="2"/>
  </si>
  <si>
    <t>日貫Ａ</t>
    <rPh sb="0" eb="1">
      <t>ニチ</t>
    </rPh>
    <rPh sb="1" eb="2">
      <t>ヌキ</t>
    </rPh>
    <phoneticPr fontId="2"/>
  </si>
  <si>
    <t>有福Ａ</t>
    <rPh sb="0" eb="1">
      <t>ア</t>
    </rPh>
    <rPh sb="1" eb="2">
      <t>フク</t>
    </rPh>
    <phoneticPr fontId="2"/>
  </si>
  <si>
    <t>松川Ａ</t>
    <rPh sb="0" eb="2">
      <t>マツカワ</t>
    </rPh>
    <phoneticPr fontId="2"/>
  </si>
  <si>
    <t>黒松Ａ</t>
    <rPh sb="0" eb="2">
      <t>クロマツ</t>
    </rPh>
    <phoneticPr fontId="2"/>
  </si>
  <si>
    <t>川戸Ａ</t>
    <rPh sb="0" eb="1">
      <t>カワ</t>
    </rPh>
    <rPh sb="1" eb="2">
      <t>ト</t>
    </rPh>
    <phoneticPr fontId="2"/>
  </si>
  <si>
    <t>市山Ａ</t>
    <rPh sb="0" eb="1">
      <t>イチ</t>
    </rPh>
    <rPh sb="1" eb="2">
      <t>ヤマ</t>
    </rPh>
    <phoneticPr fontId="2"/>
  </si>
  <si>
    <t>川越Ａ</t>
    <rPh sb="0" eb="2">
      <t>カワゴエ</t>
    </rPh>
    <phoneticPr fontId="2"/>
  </si>
  <si>
    <t>今福Ａ</t>
    <phoneticPr fontId="2"/>
  </si>
  <si>
    <t>雲城Ａ</t>
    <phoneticPr fontId="2"/>
  </si>
  <si>
    <t>波佐Ａ</t>
    <phoneticPr fontId="2"/>
  </si>
  <si>
    <t>都川Ａ</t>
    <phoneticPr fontId="2"/>
  </si>
  <si>
    <t>今市Ａ</t>
    <phoneticPr fontId="2"/>
  </si>
  <si>
    <t>安城Ａ</t>
    <phoneticPr fontId="2"/>
  </si>
  <si>
    <t>今福A</t>
    <phoneticPr fontId="2"/>
  </si>
  <si>
    <t>雲城A</t>
    <phoneticPr fontId="2"/>
  </si>
  <si>
    <t>波佐A</t>
    <phoneticPr fontId="2"/>
  </si>
  <si>
    <t>都川A</t>
    <phoneticPr fontId="2"/>
  </si>
  <si>
    <t>今市A</t>
    <phoneticPr fontId="2"/>
  </si>
  <si>
    <t>杵束A</t>
    <phoneticPr fontId="2"/>
  </si>
  <si>
    <t>安城A</t>
    <phoneticPr fontId="2"/>
  </si>
  <si>
    <t>西益田ＳＴ</t>
    <rPh sb="0" eb="1">
      <t>ニシ</t>
    </rPh>
    <rPh sb="1" eb="3">
      <t>マスダ</t>
    </rPh>
    <phoneticPr fontId="2"/>
  </si>
  <si>
    <t>鎌手ＳＴ</t>
    <rPh sb="0" eb="2">
      <t>カマテ</t>
    </rPh>
    <phoneticPr fontId="2"/>
  </si>
  <si>
    <t>匹見ＳＴ</t>
    <rPh sb="0" eb="2">
      <t>ヒキミ</t>
    </rPh>
    <phoneticPr fontId="2"/>
  </si>
  <si>
    <t>匹見Ａ</t>
    <rPh sb="0" eb="2">
      <t>ヒキミ</t>
    </rPh>
    <phoneticPr fontId="2"/>
  </si>
  <si>
    <t>鎌手Ａ</t>
    <rPh sb="0" eb="2">
      <t>カマテ</t>
    </rPh>
    <phoneticPr fontId="2"/>
  </si>
  <si>
    <t>西益田Ａ</t>
    <rPh sb="0" eb="1">
      <t>ニシ</t>
    </rPh>
    <rPh sb="1" eb="3">
      <t>マスダ</t>
    </rPh>
    <phoneticPr fontId="2"/>
  </si>
  <si>
    <t>柿木Ａ</t>
    <phoneticPr fontId="2"/>
  </si>
  <si>
    <t>津和野ＳＴ</t>
    <rPh sb="0" eb="3">
      <t>ツワノ</t>
    </rPh>
    <phoneticPr fontId="2"/>
  </si>
  <si>
    <t>日原ＳＴ</t>
    <rPh sb="0" eb="2">
      <t>ヒハラ</t>
    </rPh>
    <phoneticPr fontId="2"/>
  </si>
  <si>
    <t>柿木ＳＴ</t>
    <phoneticPr fontId="2"/>
  </si>
  <si>
    <t>津和野Ａ</t>
    <rPh sb="0" eb="3">
      <t>ツワノ</t>
    </rPh>
    <phoneticPr fontId="2"/>
  </si>
  <si>
    <t>日原Ａ</t>
    <rPh sb="0" eb="1">
      <t>ニチ</t>
    </rPh>
    <rPh sb="1" eb="2">
      <t>ハラ</t>
    </rPh>
    <phoneticPr fontId="2"/>
  </si>
  <si>
    <t>知夫村</t>
    <phoneticPr fontId="2"/>
  </si>
  <si>
    <t>知夫</t>
    <phoneticPr fontId="2"/>
  </si>
  <si>
    <t>2025年8月</t>
    <phoneticPr fontId="2"/>
  </si>
  <si>
    <t>三隅Y</t>
    <phoneticPr fontId="2"/>
  </si>
  <si>
    <t>益田M</t>
    <rPh sb="0" eb="2">
      <t>マスダ</t>
    </rPh>
    <phoneticPr fontId="2"/>
  </si>
  <si>
    <t>高津M</t>
    <rPh sb="0" eb="2">
      <t>タカツ</t>
    </rPh>
    <phoneticPr fontId="2"/>
  </si>
  <si>
    <t>三成阿井Y</t>
    <rPh sb="0" eb="2">
      <t>ミナリ</t>
    </rPh>
    <rPh sb="2" eb="4">
      <t>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</si>
</sst>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6"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color indexed="12"/>
      <name val="ＭＳ Ｐゴシック"/>
      <family val="3"/>
      <charset val="128"/>
    </font>
    <font>
      <sz val="12"/>
      <name val="ＭＳ Ｐゴシック"/>
      <family val="3"/>
      <charset val="128"/>
    </font>
    <font>
      <sz val="14"/>
      <name val="ＭＳ Ｐゴシック"/>
      <family val="3"/>
      <charset val="128"/>
    </font>
    <font>
      <sz val="11"/>
      <color indexed="9"/>
      <name val="ＭＳ Ｐゴシック"/>
      <family val="3"/>
      <charset val="128"/>
    </font>
    <font>
      <sz val="16"/>
      <name val="ＭＳ Ｐゴシック"/>
      <family val="3"/>
      <charset val="128"/>
    </font>
    <font>
      <sz val="11"/>
      <name val="ＭＳ Ｐゴシック"/>
      <family val="3"/>
      <charset val="128"/>
    </font>
    <font>
      <sz val="9"/>
      <color indexed="12"/>
      <name val="ＭＳ Ｐゴシック"/>
      <family val="3"/>
      <charset val="128"/>
    </font>
    <font>
      <sz val="10"/>
      <color indexed="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indexed="8"/>
        <bgColor indexed="8"/>
      </patternFill>
    </fill>
    <fill>
      <patternFill patternType="solid">
        <fgColor rgb="FFF8F8F8"/>
        <bgColor indexed="64"/>
      </patternFill>
    </fill>
  </fills>
  <borders count="65">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hair">
        <color indexed="64"/>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236">
    <xf numFmtId="0" fontId="0" fillId="0" borderId="0" xfId="0"/>
    <xf numFmtId="0" fontId="0" fillId="0" borderId="0" xfId="0" applyAlignment="1">
      <alignment vertical="center"/>
    </xf>
    <xf numFmtId="0" fontId="6"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8" fillId="2" borderId="0" xfId="0" applyFont="1" applyFill="1" applyAlignment="1">
      <alignment vertical="center"/>
    </xf>
    <xf numFmtId="0" fontId="1" fillId="0" borderId="7"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57" fontId="9" fillId="0" borderId="9" xfId="0" applyNumberFormat="1" applyFont="1" applyBorder="1" applyAlignment="1" applyProtection="1">
      <alignment horizontal="center" vertical="center" shrinkToFit="1"/>
      <protection locked="0"/>
    </xf>
    <xf numFmtId="57" fontId="9" fillId="0" borderId="10" xfId="0" applyNumberFormat="1"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38" fontId="9" fillId="0" borderId="11" xfId="1" applyFont="1" applyBorder="1" applyAlignment="1" applyProtection="1">
      <alignment horizontal="center" vertical="center" shrinkToFit="1"/>
      <protection locked="0"/>
    </xf>
    <xf numFmtId="0" fontId="8" fillId="0" borderId="0" xfId="0" applyFont="1" applyAlignment="1">
      <alignment vertical="center"/>
    </xf>
    <xf numFmtId="0" fontId="0" fillId="0" borderId="13" xfId="0" applyBorder="1" applyAlignment="1" applyProtection="1">
      <alignment vertical="center"/>
      <protection locked="0"/>
    </xf>
    <xf numFmtId="0" fontId="0" fillId="2" borderId="14" xfId="0" applyFill="1" applyBorder="1" applyAlignment="1">
      <alignment vertical="center"/>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6" fillId="2" borderId="0" xfId="0" applyFont="1" applyFill="1" applyAlignment="1">
      <alignment vertical="center"/>
    </xf>
    <xf numFmtId="0" fontId="8" fillId="0" borderId="0" xfId="0" applyFont="1" applyAlignment="1">
      <alignment horizontal="center"/>
    </xf>
    <xf numFmtId="0" fontId="11" fillId="0" borderId="0" xfId="0" applyFont="1" applyAlignment="1">
      <alignment vertical="center"/>
    </xf>
    <xf numFmtId="0" fontId="6" fillId="0" borderId="17" xfId="0" applyFont="1" applyBorder="1" applyAlignment="1">
      <alignment horizontal="center" vertical="center"/>
    </xf>
    <xf numFmtId="0" fontId="0" fillId="2" borderId="0" xfId="0" applyFill="1" applyAlignment="1">
      <alignment horizontal="right" vertical="center"/>
    </xf>
    <xf numFmtId="49" fontId="2" fillId="0" borderId="0" xfId="0" applyNumberFormat="1" applyFont="1" applyAlignment="1">
      <alignment horizontal="center" vertical="center"/>
    </xf>
    <xf numFmtId="0" fontId="6" fillId="0" borderId="18" xfId="0" applyFont="1" applyBorder="1" applyAlignment="1">
      <alignment horizontal="center" vertical="center"/>
    </xf>
    <xf numFmtId="49" fontId="2" fillId="0" borderId="19" xfId="0" applyNumberFormat="1" applyFont="1" applyBorder="1" applyAlignment="1">
      <alignment horizontal="center" vertical="center"/>
    </xf>
    <xf numFmtId="0" fontId="5" fillId="0" borderId="20" xfId="0" applyFont="1" applyBorder="1" applyAlignment="1">
      <alignment vertical="center"/>
    </xf>
    <xf numFmtId="49" fontId="2" fillId="0" borderId="21" xfId="0" applyNumberFormat="1" applyFont="1" applyBorder="1" applyAlignment="1">
      <alignment horizontal="center" vertical="center"/>
    </xf>
    <xf numFmtId="0" fontId="2" fillId="0" borderId="21" xfId="0" applyFont="1" applyBorder="1" applyAlignment="1">
      <alignment horizontal="center" vertical="center"/>
    </xf>
    <xf numFmtId="49" fontId="2" fillId="0" borderId="22" xfId="0" applyNumberFormat="1" applyFont="1" applyBorder="1" applyAlignment="1">
      <alignment horizontal="center" vertical="center"/>
    </xf>
    <xf numFmtId="0" fontId="2" fillId="0" borderId="22" xfId="0" applyFont="1" applyBorder="1" applyAlignment="1">
      <alignment horizontal="center" vertical="center"/>
    </xf>
    <xf numFmtId="0" fontId="5" fillId="0" borderId="0" xfId="0" applyFont="1" applyAlignment="1">
      <alignment vertical="center"/>
    </xf>
    <xf numFmtId="0" fontId="2" fillId="0" borderId="7" xfId="0" applyFont="1" applyBorder="1" applyAlignment="1">
      <alignment horizontal="center" vertical="center"/>
    </xf>
    <xf numFmtId="0" fontId="12" fillId="0" borderId="0" xfId="0" applyFont="1" applyAlignment="1">
      <alignment vertical="center" shrinkToFit="1"/>
    </xf>
    <xf numFmtId="0" fontId="5" fillId="0" borderId="0" xfId="0" applyFont="1" applyAlignment="1">
      <alignment vertical="center" shrinkToFit="1"/>
    </xf>
    <xf numFmtId="0" fontId="12" fillId="0" borderId="0" xfId="0" applyFont="1" applyAlignment="1">
      <alignment horizontal="center" vertical="center" shrinkToFit="1"/>
    </xf>
    <xf numFmtId="0" fontId="3" fillId="0" borderId="0" xfId="0" applyFont="1" applyAlignment="1">
      <alignment vertical="center" shrinkToFit="1"/>
    </xf>
    <xf numFmtId="0" fontId="5" fillId="0" borderId="24" xfId="0" applyFont="1" applyBorder="1" applyAlignment="1">
      <alignment vertical="center" shrinkToFit="1"/>
    </xf>
    <xf numFmtId="38" fontId="5" fillId="0" borderId="24" xfId="1" applyFont="1" applyBorder="1" applyAlignment="1">
      <alignment vertical="center" shrinkToFit="1"/>
    </xf>
    <xf numFmtId="0" fontId="5" fillId="0" borderId="25" xfId="0" applyFont="1" applyBorder="1" applyAlignment="1">
      <alignment vertical="center" shrinkToFit="1"/>
    </xf>
    <xf numFmtId="0" fontId="2" fillId="0" borderId="0" xfId="0" applyFont="1" applyAlignment="1">
      <alignment horizontal="center" vertical="center"/>
    </xf>
    <xf numFmtId="0" fontId="5" fillId="0" borderId="8" xfId="0" applyFont="1" applyBorder="1" applyAlignment="1">
      <alignment vertical="center" shrinkToFit="1"/>
    </xf>
    <xf numFmtId="49" fontId="5" fillId="0" borderId="0" xfId="0" applyNumberFormat="1" applyFont="1" applyAlignment="1">
      <alignment vertical="center" shrinkToFit="1"/>
    </xf>
    <xf numFmtId="38" fontId="6" fillId="0" borderId="0" xfId="0" applyNumberFormat="1" applyFont="1" applyAlignment="1">
      <alignment vertical="center" shrinkToFit="1"/>
    </xf>
    <xf numFmtId="0" fontId="1" fillId="0" borderId="0" xfId="0" applyFont="1" applyAlignment="1">
      <alignment horizontal="center" vertical="center" shrinkToFit="1"/>
    </xf>
    <xf numFmtId="38" fontId="5" fillId="0" borderId="0" xfId="0" applyNumberFormat="1" applyFont="1" applyAlignment="1">
      <alignment vertical="center" shrinkToFit="1"/>
    </xf>
    <xf numFmtId="38" fontId="5" fillId="0" borderId="25" xfId="1" applyFont="1" applyBorder="1" applyAlignment="1">
      <alignment vertical="center" shrinkToFit="1"/>
    </xf>
    <xf numFmtId="38" fontId="5" fillId="0" borderId="28" xfId="1" applyFont="1" applyBorder="1" applyAlignment="1">
      <alignment vertical="center" shrinkToFit="1"/>
    </xf>
    <xf numFmtId="38" fontId="5" fillId="0" borderId="8" xfId="1" applyFont="1" applyBorder="1" applyAlignment="1">
      <alignment vertical="center" shrinkToFit="1"/>
    </xf>
    <xf numFmtId="0" fontId="1" fillId="0" borderId="20" xfId="0" applyFont="1" applyBorder="1" applyAlignment="1">
      <alignment vertical="center"/>
    </xf>
    <xf numFmtId="0" fontId="1" fillId="0" borderId="20" xfId="0" applyFont="1" applyBorder="1" applyAlignment="1">
      <alignment vertical="center" shrinkToFit="1"/>
    </xf>
    <xf numFmtId="176" fontId="4" fillId="0" borderId="20" xfId="0" applyNumberFormat="1" applyFont="1" applyBorder="1" applyAlignment="1">
      <alignment horizontal="center" shrinkToFit="1"/>
    </xf>
    <xf numFmtId="0" fontId="4" fillId="0" borderId="29" xfId="0" applyFont="1" applyBorder="1" applyAlignment="1">
      <alignment horizontal="center" shrinkToFit="1"/>
    </xf>
    <xf numFmtId="49" fontId="2" fillId="0" borderId="19" xfId="0" applyNumberFormat="1" applyFont="1" applyBorder="1" applyAlignment="1">
      <alignment horizontal="right" vertical="center"/>
    </xf>
    <xf numFmtId="0" fontId="4" fillId="0" borderId="20" xfId="0" applyFont="1" applyBorder="1" applyAlignment="1">
      <alignment vertical="center" shrinkToFit="1"/>
    </xf>
    <xf numFmtId="38" fontId="7" fillId="0" borderId="30" xfId="1" applyFont="1" applyBorder="1" applyAlignment="1">
      <alignment vertical="center" shrinkToFit="1"/>
    </xf>
    <xf numFmtId="176" fontId="5" fillId="0" borderId="0" xfId="0" applyNumberFormat="1" applyFont="1" applyAlignment="1">
      <alignment horizontal="right" vertical="center"/>
    </xf>
    <xf numFmtId="176" fontId="5" fillId="0" borderId="20" xfId="0" applyNumberFormat="1" applyFont="1" applyBorder="1" applyAlignment="1">
      <alignment horizontal="center" vertical="center" shrinkToFit="1"/>
    </xf>
    <xf numFmtId="0" fontId="6" fillId="0" borderId="20" xfId="0" applyFont="1" applyBorder="1" applyAlignment="1">
      <alignment horizontal="center" vertical="center" shrinkToFit="1"/>
    </xf>
    <xf numFmtId="0" fontId="2" fillId="2" borderId="20" xfId="0" applyFont="1" applyFill="1" applyBorder="1" applyAlignment="1">
      <alignment horizontal="center" vertical="center"/>
    </xf>
    <xf numFmtId="0" fontId="5" fillId="2" borderId="20" xfId="0" applyFont="1" applyFill="1" applyBorder="1" applyAlignment="1">
      <alignment vertical="center" shrinkToFit="1"/>
    </xf>
    <xf numFmtId="176" fontId="5" fillId="2" borderId="20" xfId="0" applyNumberFormat="1" applyFont="1" applyFill="1" applyBorder="1" applyAlignment="1">
      <alignment horizontal="center" vertical="center" shrinkToFit="1"/>
    </xf>
    <xf numFmtId="176" fontId="6" fillId="2" borderId="20" xfId="0" applyNumberFormat="1" applyFont="1" applyFill="1" applyBorder="1" applyAlignment="1">
      <alignment horizontal="center" vertical="center" shrinkToFit="1"/>
    </xf>
    <xf numFmtId="49" fontId="2" fillId="0" borderId="20" xfId="0" applyNumberFormat="1" applyFont="1" applyBorder="1" applyAlignment="1">
      <alignment horizontal="right" vertical="center"/>
    </xf>
    <xf numFmtId="38" fontId="4" fillId="0" borderId="20" xfId="0" applyNumberFormat="1" applyFont="1" applyBorder="1" applyAlignment="1">
      <alignment vertical="center"/>
    </xf>
    <xf numFmtId="0" fontId="1" fillId="0" borderId="31" xfId="0" applyFont="1" applyBorder="1" applyAlignment="1">
      <alignment vertical="center"/>
    </xf>
    <xf numFmtId="49" fontId="2" fillId="0" borderId="31" xfId="0" applyNumberFormat="1" applyFont="1" applyBorder="1" applyAlignment="1">
      <alignment horizontal="right" vertical="center"/>
    </xf>
    <xf numFmtId="38" fontId="4" fillId="0" borderId="31" xfId="0" applyNumberFormat="1" applyFont="1" applyBorder="1" applyAlignment="1">
      <alignment vertical="center"/>
    </xf>
    <xf numFmtId="49" fontId="2" fillId="0" borderId="32" xfId="0" applyNumberFormat="1" applyFont="1" applyBorder="1" applyAlignment="1">
      <alignment horizontal="center" vertical="center"/>
    </xf>
    <xf numFmtId="0" fontId="4" fillId="0" borderId="31" xfId="0" applyFont="1" applyBorder="1" applyAlignment="1">
      <alignment vertical="center"/>
    </xf>
    <xf numFmtId="176" fontId="5" fillId="0" borderId="31" xfId="0" applyNumberFormat="1" applyFont="1" applyBorder="1" applyAlignment="1">
      <alignment horizontal="center" vertical="center" shrinkToFit="1"/>
    </xf>
    <xf numFmtId="0" fontId="6" fillId="0" borderId="31" xfId="0" applyFont="1" applyBorder="1" applyAlignment="1">
      <alignment horizontal="center" vertical="center" shrinkToFit="1"/>
    </xf>
    <xf numFmtId="0" fontId="2" fillId="2" borderId="31" xfId="0" applyFont="1" applyFill="1" applyBorder="1" applyAlignment="1">
      <alignment horizontal="center" vertical="center"/>
    </xf>
    <xf numFmtId="0" fontId="5" fillId="2" borderId="31" xfId="0" applyFont="1" applyFill="1" applyBorder="1" applyAlignment="1">
      <alignment vertical="center" shrinkToFit="1"/>
    </xf>
    <xf numFmtId="176" fontId="5" fillId="2" borderId="31" xfId="0" applyNumberFormat="1" applyFont="1" applyFill="1" applyBorder="1" applyAlignment="1">
      <alignment horizontal="center" vertical="center" shrinkToFit="1"/>
    </xf>
    <xf numFmtId="176" fontId="6" fillId="2" borderId="31" xfId="0" applyNumberFormat="1" applyFont="1" applyFill="1" applyBorder="1" applyAlignment="1">
      <alignment horizontal="center" vertical="center" shrinkToFit="1"/>
    </xf>
    <xf numFmtId="49" fontId="2" fillId="0" borderId="7" xfId="0" applyNumberFormat="1" applyFont="1" applyBorder="1" applyAlignment="1">
      <alignment horizontal="center" vertical="center"/>
    </xf>
    <xf numFmtId="0" fontId="5" fillId="0" borderId="31" xfId="0" applyFont="1" applyBorder="1" applyAlignment="1">
      <alignment vertical="center"/>
    </xf>
    <xf numFmtId="0" fontId="1" fillId="0" borderId="0" xfId="0" applyFont="1" applyAlignment="1">
      <alignment vertical="center" shrinkToFit="1"/>
    </xf>
    <xf numFmtId="49" fontId="1" fillId="0" borderId="0" xfId="0" applyNumberFormat="1" applyFont="1" applyAlignment="1">
      <alignment horizontal="right" vertical="center"/>
    </xf>
    <xf numFmtId="0" fontId="6" fillId="0" borderId="0" xfId="0" applyFont="1" applyAlignment="1">
      <alignment horizontal="right" vertical="center"/>
    </xf>
    <xf numFmtId="49" fontId="0" fillId="0" borderId="0" xfId="0" applyNumberFormat="1" applyAlignment="1">
      <alignment horizontal="right" vertical="center" shrinkToFit="1"/>
    </xf>
    <xf numFmtId="0" fontId="10" fillId="3" borderId="17" xfId="0" applyFont="1" applyFill="1" applyBorder="1" applyAlignment="1">
      <alignment horizontal="right" vertical="center"/>
    </xf>
    <xf numFmtId="0" fontId="1" fillId="0" borderId="0" xfId="0" applyFont="1" applyAlignment="1">
      <alignment vertical="center"/>
    </xf>
    <xf numFmtId="0" fontId="10" fillId="3" borderId="33" xfId="0" applyFont="1" applyFill="1" applyBorder="1" applyAlignment="1">
      <alignment horizontal="right" vertical="center"/>
    </xf>
    <xf numFmtId="0" fontId="10" fillId="3" borderId="1" xfId="0" applyFont="1" applyFill="1" applyBorder="1" applyAlignment="1">
      <alignment horizontal="right" vertical="center"/>
    </xf>
    <xf numFmtId="0" fontId="6" fillId="0" borderId="34" xfId="0" applyFont="1" applyBorder="1" applyAlignment="1">
      <alignment horizontal="center" vertical="center"/>
    </xf>
    <xf numFmtId="38" fontId="7" fillId="0" borderId="6" xfId="1" applyFont="1" applyBorder="1" applyAlignment="1">
      <alignment vertical="center" shrinkToFit="1"/>
    </xf>
    <xf numFmtId="38" fontId="7" fillId="0" borderId="35" xfId="1" applyFont="1" applyBorder="1" applyAlignment="1">
      <alignment vertical="center" shrinkToFit="1"/>
    </xf>
    <xf numFmtId="38" fontId="7" fillId="0" borderId="11" xfId="1" applyFont="1" applyBorder="1" applyAlignment="1">
      <alignment vertical="center" shrinkToFit="1"/>
    </xf>
    <xf numFmtId="38" fontId="5" fillId="0" borderId="36" xfId="1" applyFont="1" applyBorder="1" applyAlignment="1">
      <alignment vertical="center" shrinkToFit="1"/>
    </xf>
    <xf numFmtId="38" fontId="7" fillId="0" borderId="29" xfId="1" applyFont="1" applyBorder="1" applyAlignment="1">
      <alignment vertical="center" shrinkToFit="1"/>
    </xf>
    <xf numFmtId="0" fontId="5" fillId="0" borderId="0" xfId="0" applyFont="1" applyAlignment="1">
      <alignment horizontal="right" vertical="center"/>
    </xf>
    <xf numFmtId="0" fontId="1" fillId="0" borderId="0" xfId="0" applyFont="1" applyAlignment="1">
      <alignment horizontal="right" vertical="center"/>
    </xf>
    <xf numFmtId="38" fontId="5" fillId="0" borderId="0" xfId="1" applyFont="1" applyAlignment="1">
      <alignment vertical="center"/>
    </xf>
    <xf numFmtId="0" fontId="1" fillId="0" borderId="0" xfId="0" applyFont="1"/>
    <xf numFmtId="176" fontId="5" fillId="0" borderId="0" xfId="0" applyNumberFormat="1" applyFont="1" applyAlignment="1">
      <alignment horizontal="center" vertical="center" wrapText="1"/>
    </xf>
    <xf numFmtId="0" fontId="6" fillId="0" borderId="12" xfId="0" applyFont="1" applyBorder="1" applyAlignment="1">
      <alignment vertical="center"/>
    </xf>
    <xf numFmtId="0" fontId="2"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vertical="center" shrinkToFit="1"/>
    </xf>
    <xf numFmtId="38" fontId="5" fillId="0" borderId="32" xfId="1" applyFont="1" applyBorder="1" applyAlignment="1">
      <alignment vertical="center" shrinkToFit="1"/>
    </xf>
    <xf numFmtId="38" fontId="6" fillId="0" borderId="40" xfId="1" applyFont="1" applyBorder="1" applyAlignment="1">
      <alignment horizontal="right" vertical="center" shrinkToFit="1"/>
    </xf>
    <xf numFmtId="0" fontId="6" fillId="0" borderId="41" xfId="0" applyFont="1" applyBorder="1" applyAlignment="1">
      <alignment vertical="center" shrinkToFit="1"/>
    </xf>
    <xf numFmtId="38" fontId="5" fillId="0" borderId="42" xfId="1" applyFont="1" applyBorder="1" applyAlignment="1">
      <alignment vertical="center" shrinkToFit="1"/>
    </xf>
    <xf numFmtId="38" fontId="6" fillId="0" borderId="43" xfId="1" applyFont="1" applyBorder="1" applyAlignment="1">
      <alignment horizontal="right" vertical="center" shrinkToFit="1"/>
    </xf>
    <xf numFmtId="38" fontId="6" fillId="0" borderId="43" xfId="1" applyFont="1" applyBorder="1" applyAlignment="1">
      <alignment vertical="center" shrinkToFit="1"/>
    </xf>
    <xf numFmtId="0" fontId="6" fillId="0" borderId="44" xfId="0" applyFont="1" applyBorder="1" applyAlignment="1">
      <alignment vertical="center" shrinkToFit="1"/>
    </xf>
    <xf numFmtId="38" fontId="5" fillId="0" borderId="45" xfId="1" applyFont="1" applyBorder="1" applyAlignment="1">
      <alignment vertical="center" shrinkToFit="1"/>
    </xf>
    <xf numFmtId="0" fontId="6" fillId="0" borderId="46" xfId="0" applyFont="1" applyBorder="1" applyAlignment="1">
      <alignment vertical="center" shrinkToFit="1"/>
    </xf>
    <xf numFmtId="38" fontId="6" fillId="0" borderId="30" xfId="1" applyFont="1" applyBorder="1" applyAlignment="1">
      <alignment vertical="center" shrinkToFit="1"/>
    </xf>
    <xf numFmtId="38" fontId="6" fillId="0" borderId="37" xfId="1" applyFont="1" applyBorder="1" applyAlignment="1">
      <alignment vertical="center" shrinkToFit="1"/>
    </xf>
    <xf numFmtId="0" fontId="10" fillId="4" borderId="46" xfId="0" applyFont="1" applyFill="1" applyBorder="1" applyAlignment="1">
      <alignment horizontal="center" vertical="center" shrinkToFit="1"/>
    </xf>
    <xf numFmtId="38" fontId="14" fillId="0" borderId="35" xfId="1" applyFont="1" applyBorder="1" applyAlignment="1" applyProtection="1">
      <alignment vertical="center" shrinkToFit="1"/>
      <protection locked="0"/>
    </xf>
    <xf numFmtId="38" fontId="14" fillId="0" borderId="47" xfId="1" applyFont="1" applyBorder="1" applyAlignment="1" applyProtection="1">
      <alignment vertical="center" shrinkToFit="1"/>
      <protection locked="0"/>
    </xf>
    <xf numFmtId="38" fontId="14" fillId="0" borderId="11" xfId="1" applyFont="1" applyBorder="1" applyAlignment="1" applyProtection="1">
      <alignment vertical="center" shrinkToFit="1"/>
      <protection locked="0"/>
    </xf>
    <xf numFmtId="49" fontId="0" fillId="0" borderId="0" xfId="0" applyNumberFormat="1" applyAlignment="1">
      <alignment horizontal="right" vertical="center"/>
    </xf>
    <xf numFmtId="38" fontId="5" fillId="0" borderId="49" xfId="1" applyFont="1" applyBorder="1" applyAlignment="1">
      <alignment vertical="center" shrinkToFit="1"/>
    </xf>
    <xf numFmtId="176" fontId="5" fillId="0" borderId="20" xfId="0" applyNumberFormat="1" applyFont="1" applyBorder="1" applyAlignment="1">
      <alignment horizontal="center" shrinkToFit="1"/>
    </xf>
    <xf numFmtId="38" fontId="5" fillId="2" borderId="31" xfId="0" applyNumberFormat="1" applyFont="1" applyFill="1" applyBorder="1" applyAlignment="1">
      <alignment vertical="center" shrinkToFit="1"/>
    </xf>
    <xf numFmtId="38" fontId="6" fillId="2" borderId="31" xfId="0" applyNumberFormat="1" applyFont="1" applyFill="1" applyBorder="1" applyAlignment="1">
      <alignment vertical="center" shrinkToFit="1"/>
    </xf>
    <xf numFmtId="38" fontId="5" fillId="2" borderId="20" xfId="0" applyNumberFormat="1" applyFont="1" applyFill="1" applyBorder="1" applyAlignment="1">
      <alignment vertical="center" shrinkToFit="1"/>
    </xf>
    <xf numFmtId="38" fontId="6" fillId="2" borderId="20" xfId="0" applyNumberFormat="1" applyFont="1" applyFill="1" applyBorder="1" applyAlignment="1">
      <alignment vertical="center" shrinkToFit="1"/>
    </xf>
    <xf numFmtId="0" fontId="2" fillId="0" borderId="45" xfId="0" applyFont="1" applyBorder="1" applyAlignment="1">
      <alignment horizontal="center" vertical="center"/>
    </xf>
    <xf numFmtId="38" fontId="5" fillId="0" borderId="4" xfId="1" applyFont="1" applyBorder="1" applyAlignment="1">
      <alignment vertical="center" shrinkToFit="1"/>
    </xf>
    <xf numFmtId="38" fontId="5" fillId="0" borderId="51" xfId="1" applyFont="1" applyBorder="1" applyAlignment="1">
      <alignment vertical="center" shrinkToFit="1"/>
    </xf>
    <xf numFmtId="38" fontId="5" fillId="0" borderId="9" xfId="1" applyFont="1" applyBorder="1" applyAlignment="1">
      <alignment vertical="center" shrinkToFit="1"/>
    </xf>
    <xf numFmtId="38" fontId="5" fillId="0" borderId="19" xfId="1" applyFont="1" applyBorder="1" applyAlignment="1">
      <alignment vertical="center" shrinkToFit="1"/>
    </xf>
    <xf numFmtId="0" fontId="2" fillId="0" borderId="11" xfId="0" applyFont="1" applyBorder="1" applyAlignment="1">
      <alignment horizontal="center" vertical="center"/>
    </xf>
    <xf numFmtId="0" fontId="6" fillId="0" borderId="0" xfId="0" applyFont="1" applyAlignment="1">
      <alignment vertical="center" shrinkToFit="1"/>
    </xf>
    <xf numFmtId="38" fontId="5" fillId="0" borderId="0" xfId="1" applyFont="1" applyAlignment="1">
      <alignment vertical="center" shrinkToFit="1"/>
    </xf>
    <xf numFmtId="38" fontId="7" fillId="0" borderId="0" xfId="1" applyFont="1" applyAlignment="1">
      <alignment vertical="center" shrinkToFit="1"/>
    </xf>
    <xf numFmtId="38" fontId="6" fillId="0" borderId="0" xfId="1" applyFont="1" applyAlignment="1">
      <alignment vertical="center" shrinkToFit="1"/>
    </xf>
    <xf numFmtId="38" fontId="14" fillId="0" borderId="0" xfId="1" applyFont="1" applyAlignment="1" applyProtection="1">
      <alignment vertical="center" shrinkToFit="1"/>
      <protection locked="0"/>
    </xf>
    <xf numFmtId="49" fontId="2" fillId="0" borderId="0" xfId="0" applyNumberFormat="1" applyFont="1" applyAlignment="1">
      <alignment horizontal="right" vertical="center"/>
    </xf>
    <xf numFmtId="0" fontId="4" fillId="0" borderId="0" xfId="0" applyFont="1" applyAlignment="1">
      <alignment vertical="center" shrinkToFit="1"/>
    </xf>
    <xf numFmtId="176" fontId="5" fillId="0" borderId="0" xfId="0" applyNumberFormat="1" applyFont="1" applyAlignment="1">
      <alignment horizontal="center" vertical="center" shrinkToFit="1"/>
    </xf>
    <xf numFmtId="0" fontId="6" fillId="0" borderId="0" xfId="0" applyFont="1" applyAlignment="1">
      <alignment horizontal="center" vertical="center" shrinkToFit="1"/>
    </xf>
    <xf numFmtId="176" fontId="6" fillId="0" borderId="0" xfId="0" applyNumberFormat="1" applyFont="1" applyAlignment="1">
      <alignment horizontal="center" vertical="center" shrinkToFit="1"/>
    </xf>
    <xf numFmtId="38" fontId="4" fillId="0" borderId="0" xfId="0" applyNumberFormat="1" applyFont="1" applyAlignment="1">
      <alignment vertical="center"/>
    </xf>
    <xf numFmtId="38" fontId="13" fillId="0" borderId="0" xfId="0" applyNumberFormat="1" applyFont="1" applyAlignment="1">
      <alignment vertical="center"/>
    </xf>
    <xf numFmtId="0" fontId="12" fillId="0" borderId="0" xfId="0" applyFont="1"/>
    <xf numFmtId="0" fontId="12"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12" fillId="0" borderId="0" xfId="0" applyFont="1" applyAlignment="1">
      <alignment horizontal="right"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38" fontId="5" fillId="0" borderId="20" xfId="1" applyFont="1" applyBorder="1" applyAlignment="1">
      <alignment vertical="center" shrinkToFit="1"/>
    </xf>
    <xf numFmtId="38" fontId="6" fillId="0" borderId="20" xfId="1" applyFont="1" applyBorder="1" applyAlignment="1">
      <alignment vertical="center" shrinkToFit="1"/>
    </xf>
    <xf numFmtId="38" fontId="6" fillId="0" borderId="0" xfId="1" applyFont="1" applyAlignment="1">
      <alignment horizontal="right" vertical="center" shrinkToFit="1"/>
    </xf>
    <xf numFmtId="38" fontId="5" fillId="0" borderId="36" xfId="0" applyNumberFormat="1" applyFont="1" applyBorder="1" applyAlignment="1">
      <alignment vertical="center" shrinkToFit="1"/>
    </xf>
    <xf numFmtId="38" fontId="7" fillId="0" borderId="30" xfId="0" applyNumberFormat="1" applyFont="1" applyBorder="1" applyAlignment="1">
      <alignment vertical="center" shrinkToFit="1"/>
    </xf>
    <xf numFmtId="0" fontId="5" fillId="2" borderId="36" xfId="0" applyFont="1" applyFill="1" applyBorder="1" applyAlignment="1">
      <alignment vertical="center" shrinkToFit="1"/>
    </xf>
    <xf numFmtId="0" fontId="12" fillId="0" borderId="52" xfId="0" applyFont="1" applyBorder="1" applyAlignment="1">
      <alignment horizontal="center" vertical="center"/>
    </xf>
    <xf numFmtId="38" fontId="5" fillId="0" borderId="53" xfId="1" applyFont="1" applyBorder="1" applyAlignment="1">
      <alignment vertical="center" shrinkToFit="1"/>
    </xf>
    <xf numFmtId="38" fontId="6" fillId="0" borderId="53" xfId="1" applyFont="1" applyBorder="1" applyAlignment="1">
      <alignment vertical="center" shrinkToFit="1"/>
    </xf>
    <xf numFmtId="38" fontId="6" fillId="0" borderId="53" xfId="1" applyFont="1" applyBorder="1" applyAlignment="1">
      <alignment horizontal="center" vertical="center"/>
    </xf>
    <xf numFmtId="38" fontId="5" fillId="0" borderId="54" xfId="0" applyNumberFormat="1" applyFont="1" applyBorder="1" applyAlignment="1">
      <alignment vertical="center" shrinkToFit="1"/>
    </xf>
    <xf numFmtId="38" fontId="7" fillId="0" borderId="55" xfId="0" applyNumberFormat="1" applyFont="1" applyBorder="1" applyAlignment="1">
      <alignment vertical="center" shrinkToFit="1"/>
    </xf>
    <xf numFmtId="38" fontId="5" fillId="2" borderId="54" xfId="0" applyNumberFormat="1" applyFont="1" applyFill="1" applyBorder="1" applyAlignment="1">
      <alignment horizontal="center" vertical="center" shrinkToFit="1"/>
    </xf>
    <xf numFmtId="38" fontId="7" fillId="0" borderId="56" xfId="0" applyNumberFormat="1" applyFont="1" applyBorder="1" applyAlignment="1">
      <alignment vertical="center" shrinkToFit="1"/>
    </xf>
    <xf numFmtId="0" fontId="12" fillId="0" borderId="19" xfId="0" applyFont="1" applyBorder="1" applyAlignment="1">
      <alignment horizontal="right" vertical="center"/>
    </xf>
    <xf numFmtId="38" fontId="13" fillId="0" borderId="31" xfId="0" applyNumberFormat="1" applyFont="1" applyBorder="1" applyAlignment="1">
      <alignment vertical="center"/>
    </xf>
    <xf numFmtId="38" fontId="6" fillId="2" borderId="40" xfId="0" applyNumberFormat="1" applyFont="1" applyFill="1" applyBorder="1" applyAlignment="1">
      <alignment vertical="center" shrinkToFit="1"/>
    </xf>
    <xf numFmtId="0" fontId="2" fillId="0" borderId="31" xfId="0" applyFont="1" applyBorder="1" applyAlignment="1">
      <alignment horizontal="center" vertical="center"/>
    </xf>
    <xf numFmtId="0" fontId="5" fillId="0" borderId="31" xfId="0" applyFont="1" applyBorder="1" applyAlignment="1">
      <alignment vertical="center" shrinkToFit="1"/>
    </xf>
    <xf numFmtId="38" fontId="13" fillId="0" borderId="20"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Border="1" applyAlignment="1">
      <alignment vertical="center" shrinkToFit="1"/>
    </xf>
    <xf numFmtId="38" fontId="6" fillId="2" borderId="29" xfId="0" applyNumberFormat="1" applyFont="1" applyFill="1" applyBorder="1" applyAlignment="1">
      <alignment vertical="center" shrinkToFit="1"/>
    </xf>
    <xf numFmtId="38" fontId="5" fillId="0" borderId="13" xfId="1" applyFont="1" applyBorder="1" applyAlignment="1">
      <alignment vertical="center" shrinkToFit="1"/>
    </xf>
    <xf numFmtId="38" fontId="6" fillId="0" borderId="13" xfId="1" applyFont="1" applyBorder="1" applyAlignment="1">
      <alignment vertical="center" shrinkToFit="1"/>
    </xf>
    <xf numFmtId="38" fontId="5" fillId="0" borderId="57" xfId="1" applyFont="1" applyBorder="1" applyAlignment="1">
      <alignment vertical="center" shrinkToFit="1"/>
    </xf>
    <xf numFmtId="38" fontId="6" fillId="0" borderId="58" xfId="1" applyFont="1" applyBorder="1" applyAlignment="1">
      <alignment vertical="center" shrinkToFit="1"/>
    </xf>
    <xf numFmtId="38" fontId="5" fillId="0" borderId="59" xfId="0" applyNumberFormat="1" applyFont="1" applyBorder="1" applyAlignment="1">
      <alignment vertical="center" shrinkToFit="1"/>
    </xf>
    <xf numFmtId="38" fontId="7" fillId="0" borderId="60" xfId="0" applyNumberFormat="1" applyFont="1" applyBorder="1" applyAlignment="1">
      <alignment vertical="center" shrinkToFit="1"/>
    </xf>
    <xf numFmtId="177" fontId="5" fillId="0" borderId="59" xfId="0" applyNumberFormat="1" applyFont="1" applyBorder="1" applyAlignment="1">
      <alignment vertical="center" shrinkToFit="1"/>
    </xf>
    <xf numFmtId="38" fontId="7" fillId="0" borderId="60" xfId="1" applyFont="1" applyBorder="1" applyAlignment="1">
      <alignment vertical="center" shrinkToFit="1"/>
    </xf>
    <xf numFmtId="0" fontId="6" fillId="0" borderId="15" xfId="0" applyFont="1" applyBorder="1" applyAlignment="1">
      <alignment vertical="center"/>
    </xf>
    <xf numFmtId="38" fontId="5" fillId="0" borderId="16" xfId="1" applyFont="1" applyBorder="1" applyAlignment="1">
      <alignment vertical="center" shrinkToFit="1"/>
    </xf>
    <xf numFmtId="38" fontId="6" fillId="0" borderId="16" xfId="1" applyFont="1" applyBorder="1" applyAlignment="1">
      <alignment vertical="center" shrinkToFit="1"/>
    </xf>
    <xf numFmtId="38" fontId="5" fillId="0" borderId="61" xfId="1" applyFont="1" applyBorder="1" applyAlignment="1">
      <alignment vertical="center" shrinkToFit="1"/>
    </xf>
    <xf numFmtId="38" fontId="6" fillId="0" borderId="62" xfId="1" applyFont="1" applyBorder="1" applyAlignment="1">
      <alignment vertical="center" shrinkToFit="1"/>
    </xf>
    <xf numFmtId="38" fontId="5" fillId="2" borderId="63" xfId="0" applyNumberFormat="1" applyFont="1" applyFill="1" applyBorder="1" applyAlignment="1">
      <alignment vertical="center" shrinkToFit="1"/>
    </xf>
    <xf numFmtId="38" fontId="7" fillId="2" borderId="64" xfId="0" applyNumberFormat="1" applyFont="1" applyFill="1" applyBorder="1" applyAlignment="1">
      <alignment vertical="center" shrinkToFit="1"/>
    </xf>
    <xf numFmtId="38" fontId="7" fillId="2" borderId="64" xfId="1" applyFont="1" applyFill="1" applyBorder="1" applyAlignment="1">
      <alignment vertical="center" shrinkToFit="1"/>
    </xf>
    <xf numFmtId="177" fontId="5" fillId="0" borderId="63" xfId="0" applyNumberFormat="1" applyFont="1" applyBorder="1" applyAlignment="1">
      <alignment vertical="center" shrinkToFit="1"/>
    </xf>
    <xf numFmtId="38" fontId="6" fillId="0" borderId="20" xfId="1" applyFont="1" applyBorder="1" applyAlignment="1">
      <alignment horizontal="center" vertical="center"/>
    </xf>
    <xf numFmtId="38" fontId="5" fillId="0" borderId="24" xfId="1" applyFont="1" applyFill="1" applyBorder="1" applyAlignment="1">
      <alignment vertical="center" shrinkToFit="1"/>
    </xf>
    <xf numFmtId="38" fontId="5" fillId="0" borderId="25" xfId="1" applyFont="1" applyFill="1" applyBorder="1" applyAlignment="1">
      <alignment vertical="center" shrinkToFit="1"/>
    </xf>
    <xf numFmtId="38" fontId="6" fillId="0" borderId="11" xfId="1" applyFont="1" applyBorder="1" applyAlignment="1" applyProtection="1">
      <alignment vertical="center" shrinkToFit="1"/>
      <protection locked="0"/>
    </xf>
    <xf numFmtId="0" fontId="5" fillId="5" borderId="0" xfId="0" applyFont="1" applyFill="1" applyAlignment="1">
      <alignment vertical="center"/>
    </xf>
    <xf numFmtId="38" fontId="5" fillId="0" borderId="0" xfId="1" applyFont="1" applyFill="1" applyBorder="1" applyAlignment="1">
      <alignment vertical="center" shrinkToFit="1"/>
    </xf>
    <xf numFmtId="38" fontId="6" fillId="0" borderId="0" xfId="1" applyFont="1" applyFill="1" applyBorder="1" applyAlignment="1">
      <alignment vertical="center" shrinkToFit="1"/>
    </xf>
    <xf numFmtId="38" fontId="6" fillId="0" borderId="0" xfId="1" applyFont="1" applyFill="1" applyBorder="1" applyAlignment="1">
      <alignment horizontal="center" vertical="center"/>
    </xf>
    <xf numFmtId="38" fontId="7" fillId="0" borderId="0" xfId="0" applyNumberFormat="1" applyFont="1" applyAlignment="1">
      <alignment vertical="center" shrinkToFit="1"/>
    </xf>
    <xf numFmtId="38" fontId="7" fillId="0" borderId="0" xfId="1" applyFont="1" applyFill="1" applyBorder="1" applyAlignment="1">
      <alignment vertical="center" shrinkToFit="1"/>
    </xf>
    <xf numFmtId="38" fontId="5" fillId="0" borderId="4" xfId="1" applyFont="1" applyFill="1" applyBorder="1" applyAlignment="1">
      <alignment vertical="center" shrinkToFit="1"/>
    </xf>
    <xf numFmtId="38" fontId="5" fillId="0" borderId="51" xfId="1" applyFont="1" applyFill="1" applyBorder="1" applyAlignment="1">
      <alignment vertical="center" shrinkToFit="1"/>
    </xf>
    <xf numFmtId="38" fontId="5" fillId="0" borderId="9" xfId="1" applyFont="1" applyFill="1" applyBorder="1" applyAlignment="1">
      <alignment vertical="center" shrinkToFit="1"/>
    </xf>
    <xf numFmtId="0" fontId="0" fillId="0" borderId="12"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38" fontId="14" fillId="0" borderId="35" xfId="1" applyFont="1" applyFill="1" applyBorder="1" applyAlignment="1" applyProtection="1">
      <alignment vertical="center" shrinkToFit="1"/>
      <protection locked="0"/>
    </xf>
    <xf numFmtId="38" fontId="14" fillId="0" borderId="35" xfId="0" applyNumberFormat="1" applyFont="1" applyBorder="1" applyAlignment="1" applyProtection="1">
      <alignment vertical="center" shrinkToFit="1"/>
      <protection locked="0"/>
    </xf>
    <xf numFmtId="38" fontId="14" fillId="0" borderId="47" xfId="1" applyFont="1" applyFill="1" applyBorder="1" applyAlignment="1" applyProtection="1">
      <alignment vertical="center" shrinkToFit="1"/>
      <protection locked="0"/>
    </xf>
    <xf numFmtId="49" fontId="2" fillId="0" borderId="23" xfId="0" applyNumberFormat="1" applyFont="1" applyBorder="1" applyAlignment="1">
      <alignment horizontal="center" vertical="center"/>
    </xf>
    <xf numFmtId="0" fontId="5" fillId="0" borderId="26" xfId="0" applyFont="1" applyBorder="1" applyAlignment="1">
      <alignment vertical="center" shrinkToFit="1"/>
    </xf>
    <xf numFmtId="38" fontId="5" fillId="0" borderId="26" xfId="1" applyFont="1" applyFill="1" applyBorder="1" applyAlignment="1">
      <alignment vertical="center" shrinkToFit="1"/>
    </xf>
    <xf numFmtId="38" fontId="14" fillId="0" borderId="48" xfId="1" applyFont="1" applyFill="1" applyBorder="1" applyAlignment="1" applyProtection="1">
      <alignment vertical="center" shrinkToFit="1"/>
      <protection locked="0"/>
    </xf>
    <xf numFmtId="0" fontId="2" fillId="0" borderId="23" xfId="0" applyFont="1" applyBorder="1" applyAlignment="1">
      <alignment horizontal="center" vertical="center"/>
    </xf>
    <xf numFmtId="38" fontId="14" fillId="0" borderId="47" xfId="0" applyNumberFormat="1" applyFont="1" applyBorder="1" applyAlignment="1" applyProtection="1">
      <alignment vertical="center" shrinkToFit="1"/>
      <protection locked="0"/>
    </xf>
    <xf numFmtId="38" fontId="14" fillId="0" borderId="11" xfId="1" applyFont="1" applyFill="1" applyBorder="1" applyAlignment="1" applyProtection="1">
      <alignment vertical="center" shrinkToFit="1"/>
      <protection locked="0"/>
    </xf>
    <xf numFmtId="0" fontId="2" fillId="0" borderId="0" xfId="0" applyFont="1" applyAlignment="1">
      <alignment vertical="center"/>
    </xf>
    <xf numFmtId="38" fontId="14" fillId="0" borderId="50" xfId="1" applyFont="1" applyFill="1" applyBorder="1" applyAlignment="1" applyProtection="1">
      <alignment vertical="center" shrinkToFit="1"/>
      <protection locked="0"/>
    </xf>
    <xf numFmtId="38" fontId="5" fillId="0" borderId="50" xfId="1" applyFont="1" applyFill="1" applyBorder="1" applyAlignment="1" applyProtection="1">
      <alignment vertical="center" shrinkToFit="1"/>
      <protection locked="0"/>
    </xf>
    <xf numFmtId="0" fontId="0" fillId="0" borderId="0" xfId="0" applyAlignment="1">
      <alignment horizontal="center" vertical="center" shrinkToFit="1"/>
    </xf>
    <xf numFmtId="38" fontId="15" fillId="0" borderId="35" xfId="1" applyFont="1" applyFill="1" applyBorder="1" applyAlignment="1" applyProtection="1">
      <alignment vertical="center" shrinkToFit="1"/>
      <protection locked="0"/>
    </xf>
    <xf numFmtId="38" fontId="6" fillId="0" borderId="35" xfId="1" applyFont="1" applyFill="1" applyBorder="1" applyAlignment="1" applyProtection="1">
      <alignment vertical="center" shrinkToFit="1"/>
      <protection locked="0"/>
    </xf>
    <xf numFmtId="38" fontId="5" fillId="0" borderId="8" xfId="1" applyFont="1" applyFill="1" applyBorder="1" applyAlignment="1">
      <alignment vertical="center" shrinkToFit="1"/>
    </xf>
    <xf numFmtId="20" fontId="5" fillId="0" borderId="25" xfId="0" applyNumberFormat="1" applyFont="1" applyBorder="1" applyAlignment="1">
      <alignment vertical="center" shrinkToFit="1"/>
    </xf>
    <xf numFmtId="38" fontId="14" fillId="0" borderId="0" xfId="0" applyNumberFormat="1" applyFont="1" applyAlignment="1" applyProtection="1">
      <alignment vertical="center" shrinkToFit="1"/>
      <protection locked="0"/>
    </xf>
    <xf numFmtId="0" fontId="5" fillId="0" borderId="27" xfId="0" applyFont="1" applyBorder="1" applyAlignment="1">
      <alignment vertical="center" shrinkToFit="1"/>
    </xf>
    <xf numFmtId="38" fontId="14" fillId="0" borderId="37" xfId="0" applyNumberFormat="1" applyFont="1" applyBorder="1" applyAlignment="1" applyProtection="1">
      <alignment vertical="center" shrinkToFit="1"/>
      <protection locked="0"/>
    </xf>
    <xf numFmtId="0" fontId="5" fillId="0" borderId="24" xfId="0" applyFont="1" applyBorder="1" applyAlignment="1">
      <alignment horizontal="left" vertical="center" shrinkToFit="1"/>
    </xf>
    <xf numFmtId="0" fontId="4" fillId="0" borderId="25" xfId="0" applyFont="1" applyBorder="1" applyAlignment="1">
      <alignment vertical="center" shrinkToFit="1"/>
    </xf>
    <xf numFmtId="38" fontId="5" fillId="0" borderId="28" xfId="1" applyFont="1" applyFill="1" applyBorder="1" applyAlignment="1">
      <alignment vertical="center" shrinkToFit="1"/>
    </xf>
    <xf numFmtId="38" fontId="7" fillId="0" borderId="30" xfId="1" applyFont="1" applyFill="1" applyBorder="1" applyAlignment="1">
      <alignment vertical="center" shrinkToFit="1"/>
    </xf>
    <xf numFmtId="0" fontId="5" fillId="0" borderId="0" xfId="0" applyFont="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CCFF"/>
      <color rgb="FF66FFFF"/>
      <color rgb="FFCCFFCC"/>
      <color rgb="FFCCFFFF"/>
      <color rgb="FFFFFF99"/>
      <color rgb="FFFFCCFF"/>
      <color rgb="FF0066FF"/>
      <color rgb="FFFF9999"/>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21167</xdr:colOff>
          <xdr:row>0</xdr:row>
          <xdr:rowOff>63500</xdr:rowOff>
        </xdr:from>
        <xdr:to>
          <xdr:col>16</xdr:col>
          <xdr:colOff>47625</xdr:colOff>
          <xdr:row>4</xdr:row>
          <xdr:rowOff>10583</xdr:rowOff>
        </xdr:to>
        <xdr:pic>
          <xdr:nvPicPr>
            <xdr:cNvPr id="2050" name="Picture 2">
              <a:extLst>
                <a:ext uri="{FF2B5EF4-FFF2-40B4-BE49-F238E27FC236}">
                  <a16:creationId xmlns:a16="http://schemas.microsoft.com/office/drawing/2014/main" id="{00000000-0008-0000-0100-000002080000}"/>
                </a:ext>
              </a:extLst>
            </xdr:cNvPr>
            <xdr:cNvPicPr>
              <a:picLocks noChangeAspect="1" noChangeArrowheads="1"/>
              <a:extLst>
                <a:ext uri="{84589F7E-364E-4C9E-8A38-B11213B215E9}">
                  <a14:cameraTool cellRange="表紙!$B$2:$J$3" spid="_x0000_s2723"/>
                </a:ext>
              </a:extLst>
            </xdr:cNvPicPr>
          </xdr:nvPicPr>
          <xdr:blipFill>
            <a:blip xmlns:r="http://schemas.openxmlformats.org/officeDocument/2006/relationships" r:embed="rId1"/>
            <a:srcRect/>
            <a:stretch>
              <a:fillRect/>
            </a:stretch>
          </xdr:blipFill>
          <xdr:spPr bwMode="auto">
            <a:xfrm>
              <a:off x="21167" y="6350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3313" name="Picture 1">
              <a:extLst>
                <a:ext uri="{FF2B5EF4-FFF2-40B4-BE49-F238E27FC236}">
                  <a16:creationId xmlns:a16="http://schemas.microsoft.com/office/drawing/2014/main" id="{00000000-0008-0000-0A00-000001340000}"/>
                </a:ext>
              </a:extLst>
            </xdr:cNvPr>
            <xdr:cNvPicPr>
              <a:picLocks noChangeAspect="1" noChangeArrowheads="1"/>
              <a:extLst>
                <a:ext uri="{84589F7E-364E-4C9E-8A38-B11213B215E9}">
                  <a14:cameraTool cellRange="表紙!$B$2:$J$3" spid="_x0000_s13983"/>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116898</xdr:colOff>
          <xdr:row>3</xdr:row>
          <xdr:rowOff>0</xdr:rowOff>
        </xdr:to>
        <xdr:pic>
          <xdr:nvPicPr>
            <xdr:cNvPr id="14337" name="Picture 1">
              <a:extLst>
                <a:ext uri="{FF2B5EF4-FFF2-40B4-BE49-F238E27FC236}">
                  <a16:creationId xmlns:a16="http://schemas.microsoft.com/office/drawing/2014/main" id="{00000000-0008-0000-0B00-000001380000}"/>
                </a:ext>
              </a:extLst>
            </xdr:cNvPr>
            <xdr:cNvPicPr>
              <a:picLocks noChangeAspect="1" noChangeArrowheads="1"/>
              <a:extLst>
                <a:ext uri="{84589F7E-364E-4C9E-8A38-B11213B215E9}">
                  <a14:cameraTool cellRange="表紙!$B$2:$J$3" spid="_x0000_s15007"/>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5361" name="Picture 1">
              <a:extLst>
                <a:ext uri="{FF2B5EF4-FFF2-40B4-BE49-F238E27FC236}">
                  <a16:creationId xmlns:a16="http://schemas.microsoft.com/office/drawing/2014/main" id="{00000000-0008-0000-0C00-0000013C0000}"/>
                </a:ext>
              </a:extLst>
            </xdr:cNvPr>
            <xdr:cNvPicPr>
              <a:picLocks noChangeAspect="1" noChangeArrowheads="1"/>
              <a:extLst>
                <a:ext uri="{84589F7E-364E-4C9E-8A38-B11213B215E9}">
                  <a14:cameraTool cellRange="表紙!$B$2:$J$3" spid="_x0000_s16031"/>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3073" name="Picture 1">
              <a:extLst>
                <a:ext uri="{FF2B5EF4-FFF2-40B4-BE49-F238E27FC236}">
                  <a16:creationId xmlns:a16="http://schemas.microsoft.com/office/drawing/2014/main" id="{00000000-0008-0000-0200-0000010C0000}"/>
                </a:ext>
              </a:extLst>
            </xdr:cNvPr>
            <xdr:cNvPicPr>
              <a:picLocks noChangeAspect="1" noChangeArrowheads="1"/>
              <a:extLst>
                <a:ext uri="{84589F7E-364E-4C9E-8A38-B11213B215E9}">
                  <a14:cameraTool cellRange="表紙!$B$2:$J$3" spid="_x0000_s3743"/>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4097" name="Picture 1">
              <a:extLst>
                <a:ext uri="{FF2B5EF4-FFF2-40B4-BE49-F238E27FC236}">
                  <a16:creationId xmlns:a16="http://schemas.microsoft.com/office/drawing/2014/main" id="{00000000-0008-0000-0300-000001100000}"/>
                </a:ext>
              </a:extLst>
            </xdr:cNvPr>
            <xdr:cNvPicPr>
              <a:picLocks noChangeAspect="1" noChangeArrowheads="1"/>
              <a:extLst>
                <a:ext uri="{84589F7E-364E-4C9E-8A38-B11213B215E9}">
                  <a14:cameraTool cellRange="表紙!$B$2:$J$3" spid="_x0000_s4767"/>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5121" name="Picture 1">
              <a:extLst>
                <a:ext uri="{FF2B5EF4-FFF2-40B4-BE49-F238E27FC236}">
                  <a16:creationId xmlns:a16="http://schemas.microsoft.com/office/drawing/2014/main" id="{00000000-0008-0000-0400-000001140000}"/>
                </a:ext>
              </a:extLst>
            </xdr:cNvPr>
            <xdr:cNvPicPr>
              <a:picLocks noChangeAspect="1" noChangeArrowheads="1"/>
              <a:extLst>
                <a:ext uri="{84589F7E-364E-4C9E-8A38-B11213B215E9}">
                  <a14:cameraTool cellRange="表紙!$B$2:$J$3" spid="_x0000_s5791"/>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6145" name="Picture 1">
              <a:extLst>
                <a:ext uri="{FF2B5EF4-FFF2-40B4-BE49-F238E27FC236}">
                  <a16:creationId xmlns:a16="http://schemas.microsoft.com/office/drawing/2014/main" id="{00000000-0008-0000-0500-000001180000}"/>
                </a:ext>
              </a:extLst>
            </xdr:cNvPr>
            <xdr:cNvPicPr>
              <a:picLocks noChangeAspect="1" noChangeArrowheads="1"/>
              <a:extLst>
                <a:ext uri="{84589F7E-364E-4C9E-8A38-B11213B215E9}">
                  <a14:cameraTool cellRange="表紙!$B$2:$J$3" spid="_x0000_s6815"/>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7169" name="Picture 1">
              <a:extLst>
                <a:ext uri="{FF2B5EF4-FFF2-40B4-BE49-F238E27FC236}">
                  <a16:creationId xmlns:a16="http://schemas.microsoft.com/office/drawing/2014/main" id="{00000000-0008-0000-0600-0000011C0000}"/>
                </a:ext>
              </a:extLst>
            </xdr:cNvPr>
            <xdr:cNvPicPr>
              <a:picLocks noChangeAspect="1" noChangeArrowheads="1"/>
              <a:extLst>
                <a:ext uri="{84589F7E-364E-4C9E-8A38-B11213B215E9}">
                  <a14:cameraTool cellRange="表紙!$B$2:$J$3" spid="_x0000_s7839"/>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8193" name="Picture 1">
              <a:extLst>
                <a:ext uri="{FF2B5EF4-FFF2-40B4-BE49-F238E27FC236}">
                  <a16:creationId xmlns:a16="http://schemas.microsoft.com/office/drawing/2014/main" id="{00000000-0008-0000-0700-000001200000}"/>
                </a:ext>
              </a:extLst>
            </xdr:cNvPr>
            <xdr:cNvPicPr>
              <a:picLocks noChangeAspect="1" noChangeArrowheads="1"/>
              <a:extLst>
                <a:ext uri="{84589F7E-364E-4C9E-8A38-B11213B215E9}">
                  <a14:cameraTool cellRange="表紙!$B$2:$J$3" spid="_x0000_s8863"/>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1265" name="Picture 1">
              <a:extLst>
                <a:ext uri="{FF2B5EF4-FFF2-40B4-BE49-F238E27FC236}">
                  <a16:creationId xmlns:a16="http://schemas.microsoft.com/office/drawing/2014/main" id="{00000000-0008-0000-0800-0000012C0000}"/>
                </a:ext>
              </a:extLst>
            </xdr:cNvPr>
            <xdr:cNvPicPr>
              <a:picLocks noChangeAspect="1" noChangeArrowheads="1"/>
              <a:extLst>
                <a:ext uri="{84589F7E-364E-4C9E-8A38-B11213B215E9}">
                  <a14:cameraTool cellRange="表紙!$B$2:$J$3" spid="_x0000_s11935"/>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111125</xdr:colOff>
          <xdr:row>3</xdr:row>
          <xdr:rowOff>0</xdr:rowOff>
        </xdr:to>
        <xdr:pic>
          <xdr:nvPicPr>
            <xdr:cNvPr id="12289" name="Picture 1">
              <a:extLst>
                <a:ext uri="{FF2B5EF4-FFF2-40B4-BE49-F238E27FC236}">
                  <a16:creationId xmlns:a16="http://schemas.microsoft.com/office/drawing/2014/main" id="{00000000-0008-0000-0900-000001300000}"/>
                </a:ext>
              </a:extLst>
            </xdr:cNvPr>
            <xdr:cNvPicPr>
              <a:picLocks noChangeAspect="1" noChangeArrowheads="1"/>
              <a:extLst>
                <a:ext uri="{84589F7E-364E-4C9E-8A38-B11213B215E9}">
                  <a14:cameraTool cellRange="表紙!$B$2:$J$3" spid="_x0000_s12959"/>
                </a:ext>
              </a:extLst>
            </xdr:cNvPicPr>
          </xdr:nvPicPr>
          <xdr:blipFill>
            <a:blip xmlns:r="http://schemas.openxmlformats.org/officeDocument/2006/relationships" r:embed="rId1"/>
            <a:srcRect/>
            <a:stretch>
              <a:fillRect/>
            </a:stretch>
          </xdr:blipFill>
          <xdr:spPr bwMode="auto">
            <a:xfrm>
              <a:off x="0" y="0"/>
              <a:ext cx="9953625"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Normal="10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3"/>
      <c r="B1" s="4" t="s">
        <v>402</v>
      </c>
      <c r="C1" s="3"/>
      <c r="D1" s="3"/>
      <c r="E1" s="3"/>
      <c r="F1" s="3"/>
      <c r="G1" s="3"/>
      <c r="H1" s="3"/>
      <c r="I1" s="3"/>
      <c r="J1" s="28" t="s">
        <v>527</v>
      </c>
      <c r="K1" s="3"/>
    </row>
    <row r="2" spans="1:11" s="11" customFormat="1" ht="15" customHeight="1" x14ac:dyDescent="0.15">
      <c r="A2" s="5"/>
      <c r="B2" s="6" t="s">
        <v>403</v>
      </c>
      <c r="C2" s="7" t="s">
        <v>404</v>
      </c>
      <c r="D2" s="7" t="s">
        <v>405</v>
      </c>
      <c r="E2" s="7" t="s">
        <v>406</v>
      </c>
      <c r="F2" s="7" t="s">
        <v>407</v>
      </c>
      <c r="G2" s="8" t="s">
        <v>408</v>
      </c>
      <c r="H2" s="9" t="s">
        <v>409</v>
      </c>
      <c r="I2" s="7" t="s">
        <v>353</v>
      </c>
      <c r="J2" s="10" t="s">
        <v>354</v>
      </c>
      <c r="K2" s="5"/>
    </row>
    <row r="3" spans="1:11" s="19" customFormat="1" ht="30" customHeight="1" x14ac:dyDescent="0.15">
      <c r="A3" s="12"/>
      <c r="B3" s="13"/>
      <c r="C3" s="14"/>
      <c r="D3" s="14"/>
      <c r="E3" s="14"/>
      <c r="F3" s="14"/>
      <c r="G3" s="15"/>
      <c r="H3" s="16"/>
      <c r="I3" s="17"/>
      <c r="J3" s="18"/>
      <c r="K3" s="12"/>
    </row>
    <row r="4" spans="1:11" ht="15" customHeight="1" x14ac:dyDescent="0.15">
      <c r="A4" s="3"/>
      <c r="B4" s="3"/>
      <c r="C4" s="3"/>
      <c r="D4" s="3"/>
      <c r="E4" s="3"/>
      <c r="F4" s="3"/>
      <c r="G4" s="3"/>
      <c r="H4" s="3"/>
      <c r="I4" s="3"/>
      <c r="J4" s="3"/>
      <c r="K4" s="3"/>
    </row>
    <row r="5" spans="1:11" ht="15" customHeight="1" x14ac:dyDescent="0.15">
      <c r="A5" s="3"/>
      <c r="B5" s="3" t="s">
        <v>410</v>
      </c>
      <c r="C5" s="3"/>
      <c r="D5" s="3"/>
      <c r="E5" s="3"/>
      <c r="F5" s="3"/>
      <c r="G5" s="3"/>
      <c r="H5" s="3"/>
      <c r="I5" s="3"/>
      <c r="J5" s="3"/>
      <c r="K5" s="3"/>
    </row>
    <row r="6" spans="1:11" ht="17.100000000000001" customHeight="1" x14ac:dyDescent="0.15">
      <c r="A6" s="3"/>
      <c r="B6" s="207"/>
      <c r="C6" s="20"/>
      <c r="D6" s="20"/>
      <c r="E6" s="20"/>
      <c r="F6" s="20"/>
      <c r="G6" s="20"/>
      <c r="H6" s="20"/>
      <c r="I6" s="20"/>
      <c r="J6" s="20"/>
      <c r="K6" s="21"/>
    </row>
    <row r="7" spans="1:11" ht="17.100000000000001" customHeight="1" x14ac:dyDescent="0.15">
      <c r="A7" s="3"/>
      <c r="B7" s="208"/>
      <c r="C7" s="22"/>
      <c r="D7" s="22"/>
      <c r="E7" s="22"/>
      <c r="F7" s="22"/>
      <c r="G7" s="22"/>
      <c r="H7" s="22"/>
      <c r="I7" s="22"/>
      <c r="J7" s="22"/>
      <c r="K7" s="21"/>
    </row>
    <row r="8" spans="1:11" ht="17.100000000000001" customHeight="1" x14ac:dyDescent="0.15">
      <c r="A8" s="3"/>
      <c r="B8" s="209"/>
      <c r="C8" s="23"/>
      <c r="D8" s="23"/>
      <c r="E8" s="23"/>
      <c r="F8" s="23"/>
      <c r="G8" s="23"/>
      <c r="H8" s="23"/>
      <c r="I8" s="23"/>
      <c r="J8" s="23"/>
      <c r="K8" s="21"/>
    </row>
    <row r="9" spans="1:11" ht="15.95" customHeight="1" x14ac:dyDescent="0.15">
      <c r="A9" s="3"/>
      <c r="B9" s="3"/>
      <c r="C9" s="3"/>
      <c r="D9" s="3"/>
      <c r="E9" s="3"/>
      <c r="F9" s="3"/>
      <c r="G9" s="3"/>
      <c r="H9" s="3"/>
      <c r="I9" s="3"/>
      <c r="J9" s="3"/>
      <c r="K9" s="3"/>
    </row>
    <row r="10" spans="1:11" ht="15.95" customHeight="1" x14ac:dyDescent="0.15">
      <c r="A10" s="3"/>
      <c r="B10" s="3"/>
      <c r="C10" s="3"/>
      <c r="D10" s="3"/>
      <c r="E10" s="3"/>
      <c r="F10" s="3"/>
      <c r="G10" s="3"/>
      <c r="H10" s="3"/>
      <c r="I10" s="3"/>
      <c r="J10" s="3"/>
      <c r="K10" s="3"/>
    </row>
    <row r="11" spans="1:11" ht="15.95" customHeight="1" x14ac:dyDescent="0.15">
      <c r="A11" s="3"/>
      <c r="B11" s="12" t="s">
        <v>411</v>
      </c>
      <c r="C11" s="3"/>
      <c r="D11" s="3"/>
      <c r="E11" s="3"/>
      <c r="F11" s="3"/>
      <c r="G11" s="3"/>
      <c r="H11" s="3"/>
      <c r="I11" s="3"/>
      <c r="J11" s="3"/>
      <c r="K11" s="3"/>
    </row>
    <row r="12" spans="1:11" ht="15.95" customHeight="1" x14ac:dyDescent="0.15">
      <c r="A12" s="3"/>
      <c r="B12" s="24" t="s">
        <v>412</v>
      </c>
      <c r="C12" s="3"/>
      <c r="D12" s="3"/>
      <c r="E12" s="3"/>
      <c r="F12" s="3"/>
      <c r="G12" s="3"/>
      <c r="H12" s="3"/>
      <c r="I12" s="3"/>
      <c r="J12" s="3"/>
      <c r="K12" s="3"/>
    </row>
    <row r="13" spans="1:11" ht="15.95" customHeight="1" x14ac:dyDescent="0.15">
      <c r="A13" s="3"/>
      <c r="B13" s="24" t="s">
        <v>413</v>
      </c>
      <c r="C13" s="3"/>
      <c r="D13" s="3"/>
      <c r="E13" s="3"/>
      <c r="F13" s="3"/>
      <c r="G13" s="3"/>
      <c r="H13" s="3"/>
      <c r="I13" s="3"/>
      <c r="J13" s="3"/>
      <c r="K13" s="3"/>
    </row>
    <row r="14" spans="1:11" ht="15.95" customHeight="1" x14ac:dyDescent="0.15">
      <c r="A14" s="3"/>
      <c r="B14" s="24" t="s">
        <v>414</v>
      </c>
      <c r="C14" s="3"/>
      <c r="D14" s="3"/>
      <c r="E14" s="3"/>
      <c r="F14" s="3"/>
      <c r="G14" s="3"/>
      <c r="H14" s="3"/>
      <c r="I14" s="3"/>
      <c r="J14" s="3"/>
      <c r="K14" s="3"/>
    </row>
    <row r="15" spans="1:11" ht="15.95" customHeight="1" x14ac:dyDescent="0.15">
      <c r="A15" s="3"/>
      <c r="B15" s="24" t="s">
        <v>415</v>
      </c>
      <c r="C15" s="3"/>
      <c r="D15" s="3"/>
      <c r="E15" s="3"/>
      <c r="F15" s="3"/>
      <c r="G15" s="3"/>
      <c r="H15" s="3"/>
      <c r="I15" s="3"/>
      <c r="J15" s="3"/>
      <c r="K15" s="3"/>
    </row>
    <row r="16" spans="1:11" ht="15.95" customHeight="1" x14ac:dyDescent="0.15">
      <c r="A16" s="3"/>
      <c r="B16" s="24" t="s">
        <v>416</v>
      </c>
      <c r="C16" s="3"/>
      <c r="D16" s="3"/>
      <c r="E16" s="3"/>
      <c r="F16" s="3"/>
      <c r="G16" s="3"/>
      <c r="H16" s="3"/>
      <c r="I16" s="3"/>
      <c r="J16" s="3"/>
      <c r="K16" s="3"/>
    </row>
    <row r="17" spans="1:11" ht="15.95" customHeight="1" x14ac:dyDescent="0.15">
      <c r="A17" s="3"/>
      <c r="B17" s="24" t="s">
        <v>417</v>
      </c>
      <c r="C17" s="3"/>
      <c r="D17" s="3"/>
      <c r="E17" s="3"/>
      <c r="F17" s="3"/>
      <c r="G17" s="3"/>
      <c r="H17" s="3"/>
      <c r="I17" s="3"/>
      <c r="J17" s="3"/>
      <c r="K17" s="3"/>
    </row>
    <row r="18" spans="1:11" ht="15.95" customHeight="1" x14ac:dyDescent="0.15">
      <c r="A18" s="3"/>
      <c r="B18" s="24" t="s">
        <v>418</v>
      </c>
      <c r="C18" s="3"/>
      <c r="D18" s="3"/>
      <c r="E18" s="3"/>
      <c r="F18" s="3"/>
      <c r="G18" s="3"/>
      <c r="H18" s="3"/>
      <c r="I18" s="3"/>
      <c r="J18" s="3"/>
      <c r="K18" s="3"/>
    </row>
    <row r="19" spans="1:11" ht="15.95" customHeight="1" x14ac:dyDescent="0.15">
      <c r="A19" s="3"/>
      <c r="B19" s="3"/>
      <c r="C19" s="3"/>
      <c r="D19" s="3"/>
      <c r="E19" s="3"/>
      <c r="F19" s="3"/>
      <c r="G19" s="3"/>
      <c r="H19" s="3"/>
      <c r="I19" s="3"/>
      <c r="J19" s="3"/>
      <c r="K19" s="3"/>
    </row>
    <row r="20" spans="1:11" ht="15.95" customHeight="1" x14ac:dyDescent="0.15">
      <c r="A20" s="3"/>
      <c r="B20" s="12" t="s">
        <v>419</v>
      </c>
      <c r="C20" s="3"/>
      <c r="D20" s="3"/>
      <c r="E20" s="3"/>
      <c r="F20" s="3"/>
      <c r="G20" s="3"/>
      <c r="H20" s="3"/>
      <c r="I20" s="3"/>
      <c r="J20" s="3"/>
      <c r="K20" s="3"/>
    </row>
    <row r="21" spans="1:11" ht="15.95" customHeight="1" x14ac:dyDescent="0.15">
      <c r="A21" s="3"/>
      <c r="B21" s="24" t="s">
        <v>420</v>
      </c>
      <c r="C21" s="3"/>
      <c r="D21" s="3"/>
      <c r="E21" s="3"/>
      <c r="F21" s="3"/>
      <c r="G21" s="3"/>
      <c r="H21" s="3"/>
      <c r="I21" s="3"/>
      <c r="J21" s="3"/>
      <c r="K21" s="3"/>
    </row>
    <row r="22" spans="1:11" ht="15.95" customHeight="1" x14ac:dyDescent="0.15">
      <c r="A22" s="3"/>
      <c r="B22" s="24" t="s">
        <v>421</v>
      </c>
      <c r="C22" s="3"/>
      <c r="D22" s="3"/>
      <c r="E22" s="3"/>
      <c r="F22" s="3"/>
      <c r="G22" s="3"/>
      <c r="H22" s="3"/>
      <c r="I22" s="3"/>
      <c r="J22" s="3"/>
      <c r="K22" s="3"/>
    </row>
    <row r="23" spans="1:11" ht="15.95" customHeight="1" x14ac:dyDescent="0.15">
      <c r="A23" s="3"/>
      <c r="B23" s="24" t="s">
        <v>422</v>
      </c>
      <c r="C23" s="3"/>
      <c r="D23" s="3"/>
      <c r="E23" s="3"/>
      <c r="F23" s="3"/>
      <c r="G23" s="3"/>
      <c r="H23" s="3"/>
      <c r="I23" s="3"/>
      <c r="J23" s="3"/>
      <c r="K23" s="3"/>
    </row>
    <row r="24" spans="1:11" ht="15.95" customHeight="1" x14ac:dyDescent="0.15">
      <c r="A24" s="3"/>
      <c r="B24" s="3"/>
      <c r="C24" s="3"/>
      <c r="D24" s="3"/>
      <c r="E24" s="3"/>
      <c r="F24" s="3"/>
      <c r="G24" s="3"/>
      <c r="H24" s="3"/>
      <c r="I24" s="3"/>
      <c r="J24" s="3"/>
      <c r="K24" s="3"/>
    </row>
    <row r="25" spans="1:11" ht="15.95" customHeight="1" x14ac:dyDescent="0.15">
      <c r="A25" s="3"/>
      <c r="B25" s="12" t="s">
        <v>423</v>
      </c>
      <c r="C25" s="3"/>
      <c r="D25" s="3"/>
      <c r="E25" s="3"/>
      <c r="F25" s="3"/>
      <c r="G25" s="3"/>
      <c r="H25" s="3"/>
      <c r="I25" s="3"/>
      <c r="J25" s="3"/>
      <c r="K25" s="3"/>
    </row>
    <row r="26" spans="1:11" ht="15.95" customHeight="1" x14ac:dyDescent="0.15">
      <c r="A26" s="3"/>
      <c r="B26" s="24" t="s">
        <v>424</v>
      </c>
      <c r="C26" s="3"/>
      <c r="D26" s="3"/>
      <c r="E26" s="3"/>
      <c r="F26" s="3"/>
      <c r="G26" s="3"/>
      <c r="H26" s="3"/>
      <c r="I26" s="3"/>
      <c r="J26" s="3"/>
      <c r="K26" s="3"/>
    </row>
    <row r="27" spans="1:11" ht="15.95" customHeight="1" x14ac:dyDescent="0.15">
      <c r="A27" s="3"/>
      <c r="B27" s="24" t="s">
        <v>425</v>
      </c>
      <c r="C27" s="3"/>
      <c r="D27" s="3"/>
      <c r="E27" s="3"/>
      <c r="F27" s="3"/>
      <c r="G27" s="3"/>
      <c r="H27" s="3"/>
      <c r="I27" s="3"/>
      <c r="J27" s="3"/>
      <c r="K27" s="3"/>
    </row>
    <row r="28" spans="1:11" ht="15.95" customHeight="1" x14ac:dyDescent="0.15">
      <c r="A28" s="3"/>
      <c r="B28" s="24" t="s">
        <v>426</v>
      </c>
      <c r="C28" s="3"/>
      <c r="D28" s="3"/>
      <c r="E28" s="3"/>
      <c r="F28" s="3"/>
      <c r="G28" s="3"/>
      <c r="H28" s="3"/>
      <c r="I28" s="3"/>
      <c r="J28" s="3"/>
      <c r="K28" s="3"/>
    </row>
    <row r="29" spans="1:11" ht="15.95" customHeight="1" x14ac:dyDescent="0.15">
      <c r="A29" s="3"/>
      <c r="B29" s="3"/>
      <c r="C29" s="3"/>
      <c r="D29" s="3"/>
      <c r="E29" s="3"/>
      <c r="F29" s="3"/>
      <c r="G29" s="3"/>
      <c r="H29" s="3"/>
      <c r="I29" s="3"/>
      <c r="J29" s="3"/>
      <c r="K29" s="3"/>
    </row>
    <row r="30" spans="1:11" ht="15.95" customHeight="1" x14ac:dyDescent="0.15">
      <c r="A30" s="3"/>
      <c r="B30" s="3"/>
      <c r="C30" s="3"/>
      <c r="D30" s="3"/>
      <c r="E30" s="3"/>
      <c r="F30" s="3"/>
      <c r="G30" s="3"/>
      <c r="H30" s="3"/>
      <c r="I30" s="3"/>
      <c r="J30" s="3"/>
      <c r="K30" s="3"/>
    </row>
    <row r="31" spans="1:11" ht="15.95" customHeight="1" x14ac:dyDescent="0.15">
      <c r="A31" s="3"/>
      <c r="B31" s="3"/>
      <c r="C31" s="3"/>
      <c r="D31" s="3"/>
      <c r="E31" s="3"/>
      <c r="F31" s="3"/>
      <c r="G31" s="3"/>
      <c r="H31" s="3"/>
      <c r="I31" s="3"/>
      <c r="J31" s="3"/>
      <c r="K31" s="3"/>
    </row>
    <row r="32" spans="1:11" ht="15.95" customHeight="1" x14ac:dyDescent="0.15">
      <c r="A32" s="3"/>
      <c r="B32" s="3"/>
      <c r="C32" s="3"/>
      <c r="D32" s="3"/>
      <c r="E32" s="3"/>
      <c r="F32" s="3"/>
      <c r="G32" s="3"/>
      <c r="H32" s="3"/>
      <c r="I32" s="3"/>
      <c r="J32" s="3"/>
      <c r="K32" s="3"/>
    </row>
  </sheetData>
  <sheetProtection algorithmName="SHA-512" hashValue="19EpirSeKcFuNIZ2iubyX89MwDMdmv3GXspMAAAzLYLscnwnFCN4SVx+DkhCpMitdikDluqGCPNRpEgSCg1PFw==" saltValue="ozXpW+Nj3GAGXEx14Htw+g==" spinCount="100000" sheet="1" objects="1" scenarios="1"/>
  <phoneticPr fontId="2"/>
  <pageMargins left="0.98425196850393704" right="0.78740157480314965" top="0.98425196850393704" bottom="0.98425196850393704" header="0.59055118110236227" footer="0.51181102362204722"/>
  <pageSetup paperSize="12" scale="115"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41"/>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1017</v>
      </c>
      <c r="AG1" s="85"/>
    </row>
    <row r="2" spans="1:34" ht="15" customHeight="1" x14ac:dyDescent="0.15">
      <c r="AF2" s="99" t="str">
        <f>松江1!AF2</f>
        <v>島根県部数表</v>
      </c>
      <c r="AG2" s="86"/>
    </row>
    <row r="3" spans="1:34" ht="15" customHeight="1" x14ac:dyDescent="0.15">
      <c r="AF3" s="85" t="s">
        <v>131</v>
      </c>
    </row>
    <row r="4" spans="1:34" ht="5.0999999999999996" customHeight="1" x14ac:dyDescent="0.15"/>
    <row r="5" spans="1:34" ht="15.95" customHeight="1" x14ac:dyDescent="0.15">
      <c r="A5" s="31"/>
      <c r="B5" s="56" t="s">
        <v>157</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428</v>
      </c>
      <c r="W5" s="57" t="s">
        <v>355</v>
      </c>
      <c r="X5" s="58" t="s">
        <v>356</v>
      </c>
      <c r="Y5" s="31"/>
      <c r="Z5" s="56" t="s">
        <v>545</v>
      </c>
      <c r="AA5" s="57" t="s">
        <v>355</v>
      </c>
      <c r="AB5" s="58" t="s">
        <v>356</v>
      </c>
      <c r="AC5" s="31"/>
      <c r="AD5" s="56" t="s">
        <v>361</v>
      </c>
      <c r="AE5" s="57" t="s">
        <v>355</v>
      </c>
      <c r="AF5" s="58" t="s">
        <v>356</v>
      </c>
      <c r="AG5" s="118">
        <v>8</v>
      </c>
      <c r="AH5" s="42"/>
    </row>
    <row r="6" spans="1:34" ht="15.95" customHeight="1" x14ac:dyDescent="0.15">
      <c r="A6" s="31"/>
      <c r="B6" s="32" t="s">
        <v>322</v>
      </c>
      <c r="C6" s="63"/>
      <c r="D6" s="64"/>
      <c r="E6" s="174"/>
      <c r="F6" s="175"/>
      <c r="G6" s="63"/>
      <c r="H6" s="64"/>
      <c r="I6" s="55"/>
      <c r="J6" s="55"/>
      <c r="K6" s="69" t="s">
        <v>323</v>
      </c>
      <c r="L6" s="70">
        <f>C35+G35+K35+O35+S35+W35+AA35+AE35</f>
        <v>4650</v>
      </c>
      <c r="M6" s="55"/>
      <c r="N6" s="55"/>
      <c r="O6" s="69" t="s">
        <v>324</v>
      </c>
      <c r="P6" s="173">
        <f>D35+H35+L35+P35+T35+X35+AB35+AF35</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344</v>
      </c>
      <c r="C7" s="76"/>
      <c r="D7" s="77"/>
      <c r="E7" s="171"/>
      <c r="F7" s="172"/>
      <c r="G7" s="76"/>
      <c r="H7" s="77"/>
      <c r="I7" s="71"/>
      <c r="J7" s="71"/>
      <c r="K7" s="72" t="s">
        <v>345</v>
      </c>
      <c r="L7" s="73">
        <f>C13+G13+K13+O13+S13+W13+AA13+AE13</f>
        <v>1100</v>
      </c>
      <c r="M7" s="71"/>
      <c r="N7" s="71"/>
      <c r="O7" s="72" t="s">
        <v>346</v>
      </c>
      <c r="P7" s="169">
        <f>D13+H13+L13+P13+T13+X13+AB13+AF13</f>
        <v>0</v>
      </c>
      <c r="Q7" s="78"/>
      <c r="R7" s="79"/>
      <c r="S7" s="80"/>
      <c r="T7" s="81"/>
      <c r="U7" s="81"/>
      <c r="V7" s="81"/>
      <c r="W7" s="81"/>
      <c r="X7" s="81"/>
      <c r="Y7" s="78"/>
      <c r="Z7" s="79"/>
      <c r="AA7" s="125"/>
      <c r="AB7" s="126"/>
      <c r="AC7" s="78"/>
      <c r="AD7" s="79"/>
      <c r="AE7" s="125"/>
      <c r="AF7" s="170"/>
      <c r="AG7" s="41" t="s">
        <v>247</v>
      </c>
      <c r="AH7" s="42"/>
    </row>
    <row r="8" spans="1:34" ht="15.95" customHeight="1" x14ac:dyDescent="0.15">
      <c r="A8" s="213"/>
      <c r="B8" s="214" t="s">
        <v>590</v>
      </c>
      <c r="C8" s="215">
        <v>630</v>
      </c>
      <c r="D8" s="216"/>
      <c r="E8" s="217"/>
      <c r="F8" s="214" t="s">
        <v>911</v>
      </c>
      <c r="G8" s="215">
        <v>40</v>
      </c>
      <c r="H8" s="216"/>
      <c r="I8" s="217"/>
      <c r="J8" s="43" t="s">
        <v>479</v>
      </c>
      <c r="K8" s="215"/>
      <c r="L8" s="216"/>
      <c r="M8" s="217"/>
      <c r="N8" s="43"/>
      <c r="O8" s="215"/>
      <c r="P8" s="216"/>
      <c r="Q8" s="217"/>
      <c r="R8" s="214"/>
      <c r="S8" s="215"/>
      <c r="T8" s="216"/>
      <c r="U8" s="217"/>
      <c r="V8" s="214" t="s">
        <v>590</v>
      </c>
      <c r="W8" s="215">
        <v>210</v>
      </c>
      <c r="X8" s="216"/>
      <c r="Y8" s="217"/>
      <c r="Z8" s="214"/>
      <c r="AA8" s="215"/>
      <c r="AB8" s="216"/>
      <c r="AC8" s="217"/>
      <c r="AD8" s="214" t="s">
        <v>829</v>
      </c>
      <c r="AE8" s="215">
        <v>20</v>
      </c>
      <c r="AF8" s="216"/>
      <c r="AG8" s="41" t="s">
        <v>248</v>
      </c>
    </row>
    <row r="9" spans="1:34" ht="15.95" customHeight="1" x14ac:dyDescent="0.15">
      <c r="A9" s="213"/>
      <c r="B9" s="214"/>
      <c r="C9" s="215"/>
      <c r="D9" s="216"/>
      <c r="E9" s="217"/>
      <c r="F9" s="214"/>
      <c r="G9" s="215"/>
      <c r="H9" s="216"/>
      <c r="I9" s="217"/>
      <c r="J9" s="43"/>
      <c r="K9" s="215"/>
      <c r="L9" s="216"/>
      <c r="M9" s="217"/>
      <c r="N9" s="43"/>
      <c r="O9" s="215"/>
      <c r="P9" s="216"/>
      <c r="Q9" s="217"/>
      <c r="R9" s="214"/>
      <c r="S9" s="215"/>
      <c r="T9" s="216"/>
      <c r="U9" s="217"/>
      <c r="V9" s="214"/>
      <c r="W9" s="215"/>
      <c r="X9" s="216"/>
      <c r="Y9" s="217"/>
      <c r="Z9" s="214"/>
      <c r="AA9" s="215"/>
      <c r="AB9" s="216"/>
      <c r="AC9" s="217"/>
      <c r="AD9" s="214"/>
      <c r="AE9" s="215"/>
      <c r="AF9" s="216"/>
      <c r="AG9" s="41" t="s">
        <v>239</v>
      </c>
    </row>
    <row r="10" spans="1:34" ht="15.95" customHeight="1" x14ac:dyDescent="0.15">
      <c r="A10" s="213"/>
      <c r="B10" s="43" t="s">
        <v>827</v>
      </c>
      <c r="C10" s="215">
        <v>120</v>
      </c>
      <c r="D10" s="216"/>
      <c r="E10" s="217"/>
      <c r="F10" s="43" t="s">
        <v>827</v>
      </c>
      <c r="G10" s="195">
        <v>30</v>
      </c>
      <c r="H10" s="210"/>
      <c r="I10" s="217"/>
      <c r="J10" s="43" t="s">
        <v>715</v>
      </c>
      <c r="K10" s="195">
        <v>10</v>
      </c>
      <c r="L10" s="216"/>
      <c r="M10" s="217"/>
      <c r="N10" s="43"/>
      <c r="O10" s="215"/>
      <c r="P10" s="216"/>
      <c r="Q10" s="217"/>
      <c r="R10" s="214"/>
      <c r="S10" s="215"/>
      <c r="T10" s="216"/>
      <c r="U10" s="217"/>
      <c r="V10" s="43"/>
      <c r="W10" s="195"/>
      <c r="X10" s="210"/>
      <c r="Y10" s="217"/>
      <c r="Z10" s="43"/>
      <c r="AA10" s="195"/>
      <c r="AB10" s="210"/>
      <c r="AC10" s="217"/>
      <c r="AD10" s="214"/>
      <c r="AE10" s="215"/>
      <c r="AF10" s="216"/>
    </row>
    <row r="11" spans="1:34" ht="15.95" customHeight="1" x14ac:dyDescent="0.15">
      <c r="A11" s="33"/>
      <c r="B11" s="43"/>
      <c r="C11" s="195"/>
      <c r="D11" s="210"/>
      <c r="E11" s="34"/>
      <c r="F11" s="43"/>
      <c r="G11" s="195"/>
      <c r="H11" s="210"/>
      <c r="I11" s="217"/>
      <c r="J11" s="43"/>
      <c r="K11" s="195"/>
      <c r="L11" s="216"/>
      <c r="M11" s="34"/>
      <c r="N11" s="214"/>
      <c r="O11" s="195"/>
      <c r="P11" s="210"/>
      <c r="Q11" s="34"/>
      <c r="R11" s="43"/>
      <c r="S11" s="195"/>
      <c r="T11" s="210"/>
      <c r="U11" s="34"/>
      <c r="V11" s="214"/>
      <c r="W11" s="195"/>
      <c r="X11" s="210"/>
      <c r="Y11" s="34"/>
      <c r="Z11" s="43"/>
      <c r="AA11" s="195"/>
      <c r="AB11" s="210"/>
      <c r="AC11" s="34"/>
      <c r="AD11" s="43"/>
      <c r="AE11" s="195"/>
      <c r="AF11" s="210"/>
    </row>
    <row r="12" spans="1:34" ht="15.95" customHeight="1" x14ac:dyDescent="0.15">
      <c r="A12" s="33"/>
      <c r="B12" s="40" t="s">
        <v>172</v>
      </c>
      <c r="C12" s="195">
        <v>40</v>
      </c>
      <c r="D12" s="210"/>
      <c r="E12" s="34"/>
      <c r="F12" s="43"/>
      <c r="G12" s="195"/>
      <c r="H12" s="210"/>
      <c r="I12" s="34"/>
      <c r="K12" s="195"/>
      <c r="L12" s="210"/>
      <c r="M12" s="34"/>
      <c r="O12" s="195"/>
      <c r="P12" s="228"/>
      <c r="Q12" s="34"/>
      <c r="S12" s="195"/>
      <c r="T12" s="228"/>
      <c r="U12" s="38"/>
      <c r="V12" s="229"/>
      <c r="W12" s="195"/>
      <c r="X12" s="230"/>
      <c r="Y12" s="38"/>
      <c r="Z12" s="229"/>
      <c r="AA12" s="195"/>
      <c r="AB12" s="230"/>
      <c r="AC12" s="34"/>
      <c r="AD12" s="43"/>
      <c r="AE12" s="195"/>
      <c r="AF12" s="210"/>
    </row>
    <row r="13" spans="1:34" ht="15.95" customHeight="1" x14ac:dyDescent="0.15">
      <c r="A13" s="59"/>
      <c r="B13" s="60" t="s">
        <v>435</v>
      </c>
      <c r="C13" s="53">
        <f>SUM(C8:C12)</f>
        <v>790</v>
      </c>
      <c r="D13" s="61">
        <f>SUM(D8:D12)</f>
        <v>0</v>
      </c>
      <c r="E13" s="59"/>
      <c r="F13" s="60" t="s">
        <v>450</v>
      </c>
      <c r="G13" s="53">
        <f>SUM(G8:G12)</f>
        <v>70</v>
      </c>
      <c r="H13" s="61">
        <f>SUM(H8:H12)</f>
        <v>0</v>
      </c>
      <c r="I13" s="59"/>
      <c r="J13" s="60" t="s">
        <v>173</v>
      </c>
      <c r="K13" s="53">
        <f>SUM(K8:K12)</f>
        <v>10</v>
      </c>
      <c r="L13" s="61">
        <f>SUM(L8:L12)</f>
        <v>0</v>
      </c>
      <c r="M13" s="59"/>
      <c r="N13" s="60"/>
      <c r="O13" s="53"/>
      <c r="P13" s="61"/>
      <c r="Q13" s="59"/>
      <c r="R13" s="60"/>
      <c r="S13" s="53"/>
      <c r="T13" s="61"/>
      <c r="U13" s="59"/>
      <c r="V13" s="60" t="s">
        <v>173</v>
      </c>
      <c r="W13" s="53">
        <f>SUM(W8:W12)</f>
        <v>210</v>
      </c>
      <c r="X13" s="61">
        <f>SUM(X8:X11)</f>
        <v>0</v>
      </c>
      <c r="Y13" s="59"/>
      <c r="Z13" s="60"/>
      <c r="AA13" s="53"/>
      <c r="AB13" s="61"/>
      <c r="AC13" s="59"/>
      <c r="AD13" s="60" t="s">
        <v>393</v>
      </c>
      <c r="AE13" s="53">
        <f>SUM(AE8:AE12)</f>
        <v>20</v>
      </c>
      <c r="AF13" s="61">
        <f>SUM(AF8:AF12)</f>
        <v>0</v>
      </c>
    </row>
    <row r="14" spans="1:34" ht="15.95" customHeight="1" x14ac:dyDescent="0.15">
      <c r="A14" s="74"/>
      <c r="B14" s="75" t="s">
        <v>69</v>
      </c>
      <c r="C14" s="76"/>
      <c r="D14" s="77"/>
      <c r="E14" s="171"/>
      <c r="F14" s="172"/>
      <c r="G14" s="76"/>
      <c r="H14" s="77"/>
      <c r="I14" s="71"/>
      <c r="J14" s="71"/>
      <c r="K14" s="72" t="s">
        <v>70</v>
      </c>
      <c r="L14" s="73">
        <f>C22+G22+K22+O22+S22+W22+AA22+AE22</f>
        <v>990</v>
      </c>
      <c r="M14" s="71"/>
      <c r="N14" s="71"/>
      <c r="O14" s="72" t="s">
        <v>71</v>
      </c>
      <c r="P14" s="169">
        <f>D22+H22+L22+P22+T22+X22+AB22+AF22</f>
        <v>0</v>
      </c>
      <c r="Q14" s="78"/>
      <c r="R14" s="79"/>
      <c r="S14" s="80"/>
      <c r="T14" s="81"/>
      <c r="U14" s="81"/>
      <c r="V14" s="81"/>
      <c r="W14" s="81"/>
      <c r="X14" s="81"/>
      <c r="Y14" s="78"/>
      <c r="Z14" s="79"/>
      <c r="AA14" s="125"/>
      <c r="AB14" s="126"/>
      <c r="AC14" s="78"/>
      <c r="AD14" s="79"/>
      <c r="AE14" s="125"/>
      <c r="AF14" s="170"/>
    </row>
    <row r="15" spans="1:34" ht="15.95" customHeight="1" x14ac:dyDescent="0.15">
      <c r="A15" s="33"/>
      <c r="B15" s="43"/>
      <c r="C15" s="195"/>
      <c r="D15" s="216"/>
      <c r="E15" s="34"/>
      <c r="F15" s="43" t="s">
        <v>591</v>
      </c>
      <c r="G15" s="195">
        <v>80</v>
      </c>
      <c r="H15" s="216"/>
      <c r="I15" s="34"/>
      <c r="J15" s="43"/>
      <c r="K15" s="195"/>
      <c r="L15" s="210"/>
      <c r="M15" s="34"/>
      <c r="N15" s="43"/>
      <c r="O15" s="195"/>
      <c r="P15" s="210"/>
      <c r="Q15" s="34"/>
      <c r="R15" s="43"/>
      <c r="S15" s="195"/>
      <c r="T15" s="210"/>
      <c r="U15" s="34"/>
      <c r="V15" s="43"/>
      <c r="W15" s="195"/>
      <c r="X15" s="210"/>
      <c r="Y15" s="34"/>
      <c r="Z15" s="43"/>
      <c r="AA15" s="195"/>
      <c r="AB15" s="210"/>
      <c r="AC15" s="34"/>
      <c r="AD15" s="43" t="s">
        <v>928</v>
      </c>
      <c r="AE15" s="195">
        <v>10</v>
      </c>
      <c r="AF15" s="216"/>
    </row>
    <row r="16" spans="1:34" ht="15.95" customHeight="1" x14ac:dyDescent="0.15">
      <c r="A16" s="33"/>
      <c r="B16" s="43"/>
      <c r="C16" s="195"/>
      <c r="D16" s="210"/>
      <c r="E16" s="34"/>
      <c r="F16" s="43"/>
      <c r="G16" s="195"/>
      <c r="H16" s="210"/>
      <c r="I16" s="34"/>
      <c r="J16" s="43" t="s">
        <v>928</v>
      </c>
      <c r="K16" s="195"/>
      <c r="L16" s="210"/>
      <c r="M16" s="34"/>
      <c r="N16" s="43"/>
      <c r="O16" s="195"/>
      <c r="P16" s="210"/>
      <c r="Q16" s="34"/>
      <c r="R16" s="43"/>
      <c r="S16" s="195"/>
      <c r="T16" s="210"/>
      <c r="U16" s="34"/>
      <c r="V16" s="43" t="s">
        <v>928</v>
      </c>
      <c r="W16" s="195"/>
      <c r="X16" s="210"/>
      <c r="Y16" s="34"/>
      <c r="Z16" s="43"/>
      <c r="AA16" s="195"/>
      <c r="AB16" s="210"/>
      <c r="AC16" s="34"/>
      <c r="AD16" s="43"/>
      <c r="AE16" s="195"/>
      <c r="AF16" s="210"/>
    </row>
    <row r="17" spans="1:32" ht="15.95" customHeight="1" x14ac:dyDescent="0.15">
      <c r="A17" s="33"/>
      <c r="B17" s="43" t="s">
        <v>970</v>
      </c>
      <c r="C17" s="195">
        <v>630</v>
      </c>
      <c r="D17" s="210"/>
      <c r="E17" s="34"/>
      <c r="F17" s="43" t="s">
        <v>972</v>
      </c>
      <c r="G17" s="195"/>
      <c r="H17" s="210"/>
      <c r="I17" s="34"/>
      <c r="J17" s="43" t="s">
        <v>973</v>
      </c>
      <c r="K17" s="195">
        <v>10</v>
      </c>
      <c r="L17" s="210"/>
      <c r="M17" s="34"/>
      <c r="N17" s="43"/>
      <c r="O17" s="195"/>
      <c r="P17" s="210"/>
      <c r="Q17" s="34"/>
      <c r="R17" s="43"/>
      <c r="S17" s="195"/>
      <c r="T17" s="210"/>
      <c r="U17" s="34"/>
      <c r="V17" s="43"/>
      <c r="W17" s="195"/>
      <c r="X17" s="210"/>
      <c r="Y17" s="34"/>
      <c r="Z17" s="43"/>
      <c r="AA17" s="195"/>
      <c r="AB17" s="210"/>
      <c r="AC17" s="34"/>
      <c r="AD17" s="43"/>
      <c r="AE17" s="195"/>
      <c r="AF17" s="210"/>
    </row>
    <row r="18" spans="1:32" ht="15.95" customHeight="1" x14ac:dyDescent="0.15">
      <c r="A18" s="33"/>
      <c r="B18" s="43"/>
      <c r="C18" s="195"/>
      <c r="D18" s="210"/>
      <c r="E18" s="34"/>
      <c r="F18" s="43"/>
      <c r="G18" s="195"/>
      <c r="H18" s="210"/>
      <c r="I18" s="34"/>
      <c r="J18" s="43"/>
      <c r="K18" s="195"/>
      <c r="L18" s="210"/>
      <c r="M18" s="34"/>
      <c r="N18" s="43"/>
      <c r="O18" s="195"/>
      <c r="P18" s="210"/>
      <c r="Q18" s="34"/>
      <c r="R18" s="43"/>
      <c r="S18" s="195"/>
      <c r="T18" s="210"/>
      <c r="U18" s="34"/>
      <c r="V18" s="43"/>
      <c r="W18" s="195"/>
      <c r="X18" s="210"/>
      <c r="Y18" s="34"/>
      <c r="Z18" s="43"/>
      <c r="AA18" s="195"/>
      <c r="AB18" s="210"/>
      <c r="AC18" s="34"/>
      <c r="AD18" s="43"/>
      <c r="AE18" s="195"/>
      <c r="AF18" s="210"/>
    </row>
    <row r="19" spans="1:32" ht="15.95" customHeight="1" x14ac:dyDescent="0.15">
      <c r="A19" s="35"/>
      <c r="B19" s="45"/>
      <c r="C19" s="196"/>
      <c r="D19" s="212"/>
      <c r="E19" s="36"/>
      <c r="F19" s="45"/>
      <c r="G19" s="196"/>
      <c r="H19" s="212"/>
      <c r="I19" s="36"/>
      <c r="J19" s="45"/>
      <c r="K19" s="196"/>
      <c r="L19" s="212"/>
      <c r="M19" s="36"/>
      <c r="N19" s="45"/>
      <c r="O19" s="196"/>
      <c r="P19" s="212"/>
      <c r="Q19" s="36"/>
      <c r="R19" s="45"/>
      <c r="S19" s="196"/>
      <c r="T19" s="212"/>
      <c r="U19" s="36"/>
      <c r="V19" s="45"/>
      <c r="W19" s="196"/>
      <c r="X19" s="212"/>
      <c r="Y19" s="36"/>
      <c r="Z19" s="45"/>
      <c r="AA19" s="196"/>
      <c r="AB19" s="212"/>
      <c r="AC19" s="36"/>
      <c r="AD19" s="45"/>
      <c r="AE19" s="196"/>
      <c r="AF19" s="212"/>
    </row>
    <row r="20" spans="1:32" ht="15.95" customHeight="1" x14ac:dyDescent="0.15">
      <c r="A20" s="33"/>
      <c r="B20" s="43"/>
      <c r="C20" s="195"/>
      <c r="D20" s="210"/>
      <c r="E20" s="34"/>
      <c r="F20" s="45"/>
      <c r="G20" s="195"/>
      <c r="H20" s="210"/>
      <c r="I20" s="34"/>
      <c r="J20" s="43"/>
      <c r="K20" s="195"/>
      <c r="L20" s="210"/>
      <c r="M20" s="34"/>
      <c r="N20" s="43"/>
      <c r="O20" s="195"/>
      <c r="P20" s="210"/>
      <c r="Q20" s="33"/>
      <c r="R20" s="43"/>
      <c r="S20" s="195"/>
      <c r="T20" s="210"/>
      <c r="U20" s="34"/>
      <c r="V20" s="43"/>
      <c r="W20" s="195"/>
      <c r="X20" s="210"/>
      <c r="Y20" s="34"/>
      <c r="Z20" s="43"/>
      <c r="AA20" s="195"/>
      <c r="AB20" s="210"/>
      <c r="AC20" s="34"/>
      <c r="AD20" s="43"/>
      <c r="AE20" s="195"/>
      <c r="AF20" s="210"/>
    </row>
    <row r="21" spans="1:32" ht="15.95" customHeight="1" x14ac:dyDescent="0.15">
      <c r="A21" s="35"/>
      <c r="B21" s="45" t="s">
        <v>971</v>
      </c>
      <c r="C21" s="196">
        <v>210</v>
      </c>
      <c r="D21" s="212"/>
      <c r="E21" s="36"/>
      <c r="F21" s="45" t="s">
        <v>974</v>
      </c>
      <c r="G21" s="196"/>
      <c r="H21" s="212"/>
      <c r="I21" s="36"/>
      <c r="J21" s="45" t="s">
        <v>975</v>
      </c>
      <c r="K21" s="196">
        <v>50</v>
      </c>
      <c r="L21" s="212"/>
      <c r="M21" s="36"/>
      <c r="N21" s="45"/>
      <c r="O21" s="196"/>
      <c r="P21" s="212"/>
      <c r="Q21" s="36"/>
      <c r="R21" s="45"/>
      <c r="S21" s="196"/>
      <c r="T21" s="212"/>
      <c r="U21" s="36"/>
      <c r="V21" s="45" t="s">
        <v>974</v>
      </c>
      <c r="W21" s="196"/>
      <c r="X21" s="195"/>
      <c r="Y21" s="36"/>
      <c r="Z21" s="45"/>
      <c r="AA21" s="195"/>
      <c r="AB21" s="212"/>
      <c r="AC21" s="36"/>
      <c r="AD21" s="45"/>
      <c r="AE21" s="196"/>
      <c r="AF21" s="212"/>
    </row>
    <row r="22" spans="1:32" ht="15.95" customHeight="1" x14ac:dyDescent="0.15">
      <c r="A22" s="59"/>
      <c r="B22" s="60" t="s">
        <v>385</v>
      </c>
      <c r="C22" s="53">
        <f>SUM(C15:C21)</f>
        <v>840</v>
      </c>
      <c r="D22" s="61">
        <f>SUM(D15:D21)</f>
        <v>0</v>
      </c>
      <c r="E22" s="59"/>
      <c r="F22" s="60" t="s">
        <v>385</v>
      </c>
      <c r="G22" s="53">
        <f>SUM(G15:G21)</f>
        <v>80</v>
      </c>
      <c r="H22" s="61">
        <f>SUM(H15:H21)</f>
        <v>0</v>
      </c>
      <c r="I22" s="59"/>
      <c r="J22" s="60" t="s">
        <v>385</v>
      </c>
      <c r="K22" s="53">
        <f>SUM(K15:K21)</f>
        <v>60</v>
      </c>
      <c r="L22" s="61">
        <f>SUM(L15:L21)</f>
        <v>0</v>
      </c>
      <c r="M22" s="59"/>
      <c r="N22" s="60"/>
      <c r="O22" s="53"/>
      <c r="P22" s="61"/>
      <c r="Q22" s="59"/>
      <c r="R22" s="60"/>
      <c r="S22" s="53"/>
      <c r="T22" s="61"/>
      <c r="U22" s="59"/>
      <c r="V22" s="60"/>
      <c r="W22" s="53"/>
      <c r="X22" s="61"/>
      <c r="Y22" s="59"/>
      <c r="Z22" s="60"/>
      <c r="AA22" s="53"/>
      <c r="AB22" s="61"/>
      <c r="AC22" s="59"/>
      <c r="AD22" s="60" t="s">
        <v>389</v>
      </c>
      <c r="AE22" s="53">
        <f>SUM(AE15:AE21)</f>
        <v>10</v>
      </c>
      <c r="AF22" s="61">
        <f>SUM(AF15:AF21)</f>
        <v>0</v>
      </c>
    </row>
    <row r="23" spans="1:32" ht="15.95" customHeight="1" x14ac:dyDescent="0.15">
      <c r="A23" s="74"/>
      <c r="B23" s="75" t="s">
        <v>68</v>
      </c>
      <c r="C23" s="76"/>
      <c r="D23" s="77"/>
      <c r="E23" s="171"/>
      <c r="F23" s="172"/>
      <c r="G23" s="76"/>
      <c r="H23" s="77"/>
      <c r="I23" s="71"/>
      <c r="J23" s="71"/>
      <c r="K23" s="72" t="s">
        <v>72</v>
      </c>
      <c r="L23" s="73">
        <f>C34+G34+K34+O34+S34+W34+AA34+AE34</f>
        <v>2560</v>
      </c>
      <c r="M23" s="71"/>
      <c r="N23" s="71"/>
      <c r="O23" s="72" t="s">
        <v>73</v>
      </c>
      <c r="P23" s="169">
        <f>D34+H34+L34+P34+T34+X34+AB34+AF34</f>
        <v>0</v>
      </c>
      <c r="Q23" s="78"/>
      <c r="R23" s="79"/>
      <c r="S23" s="80"/>
      <c r="T23" s="81"/>
      <c r="U23" s="81"/>
      <c r="V23" s="81"/>
      <c r="W23" s="81"/>
      <c r="X23" s="81"/>
      <c r="Y23" s="78"/>
      <c r="Z23" s="79"/>
      <c r="AA23" s="125"/>
      <c r="AB23" s="126"/>
      <c r="AC23" s="78"/>
      <c r="AD23" s="79"/>
      <c r="AE23" s="125"/>
      <c r="AF23" s="170"/>
    </row>
    <row r="24" spans="1:32" ht="15.95" customHeight="1" x14ac:dyDescent="0.15">
      <c r="A24" s="35"/>
      <c r="B24" s="45" t="s">
        <v>797</v>
      </c>
      <c r="C24" s="196">
        <v>90</v>
      </c>
      <c r="D24" s="212"/>
      <c r="E24" s="36"/>
      <c r="F24" s="45" t="s">
        <v>976</v>
      </c>
      <c r="G24" s="196"/>
      <c r="H24" s="212"/>
      <c r="I24" s="36"/>
      <c r="J24" s="45" t="s">
        <v>710</v>
      </c>
      <c r="K24" s="196">
        <v>180</v>
      </c>
      <c r="L24" s="212"/>
      <c r="M24" s="36"/>
      <c r="N24" s="45"/>
      <c r="O24" s="196"/>
      <c r="P24" s="212"/>
      <c r="Q24" s="36"/>
      <c r="R24" s="45"/>
      <c r="S24" s="196"/>
      <c r="T24" s="212"/>
      <c r="U24" s="36"/>
      <c r="V24" s="45" t="s">
        <v>979</v>
      </c>
      <c r="W24" s="196"/>
      <c r="X24" s="212"/>
      <c r="Y24" s="36"/>
      <c r="Z24" s="45"/>
      <c r="AA24" s="196"/>
      <c r="AB24" s="212"/>
      <c r="AC24" s="36"/>
      <c r="AD24" s="45" t="s">
        <v>842</v>
      </c>
      <c r="AE24" s="196">
        <v>10</v>
      </c>
      <c r="AF24" s="212"/>
    </row>
    <row r="25" spans="1:32" ht="15.95" customHeight="1" x14ac:dyDescent="0.15">
      <c r="A25" s="35"/>
      <c r="B25" s="45" t="s">
        <v>844</v>
      </c>
      <c r="C25" s="196"/>
      <c r="D25" s="212"/>
      <c r="E25" s="36"/>
      <c r="F25" s="45"/>
      <c r="G25" s="196"/>
      <c r="H25" s="212"/>
      <c r="I25" s="36"/>
      <c r="J25" s="45"/>
      <c r="K25" s="196"/>
      <c r="L25" s="212"/>
      <c r="M25" s="36"/>
      <c r="N25" s="45"/>
      <c r="O25" s="196"/>
      <c r="P25" s="212"/>
      <c r="Q25" s="36"/>
      <c r="R25" s="45"/>
      <c r="S25" s="196"/>
      <c r="T25" s="212"/>
      <c r="U25" s="36"/>
      <c r="V25" s="45"/>
      <c r="W25" s="196"/>
      <c r="X25" s="212"/>
      <c r="Y25" s="36"/>
      <c r="Z25" s="45"/>
      <c r="AA25" s="196"/>
      <c r="AB25" s="212"/>
      <c r="AC25" s="36"/>
      <c r="AD25" s="45"/>
      <c r="AE25" s="196"/>
      <c r="AF25" s="212"/>
    </row>
    <row r="26" spans="1:32" ht="15.95" customHeight="1" x14ac:dyDescent="0.15">
      <c r="A26" s="35"/>
      <c r="B26" s="45" t="s">
        <v>798</v>
      </c>
      <c r="C26" s="196">
        <v>90</v>
      </c>
      <c r="D26" s="212"/>
      <c r="E26" s="36"/>
      <c r="F26" s="45" t="s">
        <v>977</v>
      </c>
      <c r="G26" s="196"/>
      <c r="H26" s="212"/>
      <c r="I26" s="36"/>
      <c r="J26" s="45" t="s">
        <v>74</v>
      </c>
      <c r="K26" s="196">
        <v>70</v>
      </c>
      <c r="L26" s="212"/>
      <c r="M26" s="36"/>
      <c r="N26" s="45"/>
      <c r="O26" s="196"/>
      <c r="P26" s="212"/>
      <c r="Q26" s="36"/>
      <c r="R26" s="45"/>
      <c r="S26" s="196"/>
      <c r="T26" s="212"/>
      <c r="U26" s="36"/>
      <c r="V26" s="45" t="s">
        <v>980</v>
      </c>
      <c r="W26" s="196"/>
      <c r="X26" s="212"/>
      <c r="Y26" s="36"/>
      <c r="Z26" s="45"/>
      <c r="AA26" s="196"/>
      <c r="AB26" s="212"/>
      <c r="AC26" s="36"/>
      <c r="AD26" s="45" t="s">
        <v>74</v>
      </c>
      <c r="AE26" s="196">
        <v>10</v>
      </c>
      <c r="AF26" s="212"/>
    </row>
    <row r="27" spans="1:32" ht="15.95" customHeight="1" x14ac:dyDescent="0.15">
      <c r="A27" s="35"/>
      <c r="B27" s="45" t="s">
        <v>799</v>
      </c>
      <c r="C27" s="196">
        <v>230</v>
      </c>
      <c r="D27" s="212"/>
      <c r="E27" s="36"/>
      <c r="F27" s="45" t="s">
        <v>744</v>
      </c>
      <c r="G27" s="196">
        <v>70</v>
      </c>
      <c r="H27" s="212"/>
      <c r="I27" s="36"/>
      <c r="J27" s="45" t="s">
        <v>75</v>
      </c>
      <c r="K27" s="196">
        <v>190</v>
      </c>
      <c r="L27" s="212"/>
      <c r="M27" s="36"/>
      <c r="N27" s="45"/>
      <c r="O27" s="196"/>
      <c r="P27" s="212"/>
      <c r="Q27" s="36"/>
      <c r="R27" s="45"/>
      <c r="S27" s="196"/>
      <c r="T27" s="212"/>
      <c r="U27" s="36"/>
      <c r="V27" s="45" t="s">
        <v>981</v>
      </c>
      <c r="W27" s="196"/>
      <c r="X27" s="212"/>
      <c r="Y27" s="36"/>
      <c r="Z27" s="45"/>
      <c r="AA27" s="196"/>
      <c r="AB27" s="212"/>
      <c r="AC27" s="36"/>
      <c r="AD27" s="45" t="s">
        <v>75</v>
      </c>
      <c r="AE27" s="196">
        <v>10</v>
      </c>
      <c r="AF27" s="212"/>
    </row>
    <row r="28" spans="1:32" ht="15.95" customHeight="1" x14ac:dyDescent="0.15">
      <c r="A28" s="35"/>
      <c r="B28" s="45" t="s">
        <v>800</v>
      </c>
      <c r="C28" s="196">
        <v>150</v>
      </c>
      <c r="D28" s="212"/>
      <c r="E28" s="36"/>
      <c r="F28" s="45"/>
      <c r="G28" s="196"/>
      <c r="H28" s="212"/>
      <c r="I28" s="36"/>
      <c r="J28" s="45" t="s">
        <v>76</v>
      </c>
      <c r="K28" s="196">
        <v>230</v>
      </c>
      <c r="L28" s="212"/>
      <c r="M28" s="36"/>
      <c r="N28" s="45"/>
      <c r="O28" s="196"/>
      <c r="P28" s="212"/>
      <c r="Q28" s="36"/>
      <c r="R28" s="45"/>
      <c r="S28" s="196"/>
      <c r="T28" s="212"/>
      <c r="U28" s="36"/>
      <c r="V28" s="45" t="s">
        <v>982</v>
      </c>
      <c r="W28" s="196"/>
      <c r="X28" s="212"/>
      <c r="Y28" s="36"/>
      <c r="Z28" s="45"/>
      <c r="AA28" s="196"/>
      <c r="AB28" s="212"/>
      <c r="AC28" s="36"/>
      <c r="AD28" s="45" t="s">
        <v>76</v>
      </c>
      <c r="AE28" s="196">
        <v>10</v>
      </c>
      <c r="AF28" s="212"/>
    </row>
    <row r="29" spans="1:32" ht="15.95" customHeight="1" x14ac:dyDescent="0.15">
      <c r="A29" s="35"/>
      <c r="B29" s="45" t="s">
        <v>737</v>
      </c>
      <c r="C29" s="196">
        <v>320</v>
      </c>
      <c r="D29" s="212"/>
      <c r="E29" s="36"/>
      <c r="F29" s="45" t="s">
        <v>834</v>
      </c>
      <c r="G29" s="196"/>
      <c r="H29" s="212"/>
      <c r="I29" s="36"/>
      <c r="J29" s="45" t="s">
        <v>77</v>
      </c>
      <c r="K29" s="196">
        <v>120</v>
      </c>
      <c r="L29" s="212"/>
      <c r="M29" s="36"/>
      <c r="N29" s="45"/>
      <c r="O29" s="196"/>
      <c r="P29" s="212"/>
      <c r="Q29" s="36"/>
      <c r="R29" s="45"/>
      <c r="S29" s="196"/>
      <c r="T29" s="212"/>
      <c r="U29" s="36"/>
      <c r="V29" s="45" t="s">
        <v>834</v>
      </c>
      <c r="W29" s="196"/>
      <c r="X29" s="212"/>
      <c r="Y29" s="36"/>
      <c r="Z29" s="45"/>
      <c r="AA29" s="196"/>
      <c r="AB29" s="212"/>
      <c r="AC29" s="36"/>
      <c r="AD29" s="45" t="s">
        <v>77</v>
      </c>
      <c r="AE29" s="196">
        <v>20</v>
      </c>
      <c r="AF29" s="212"/>
    </row>
    <row r="30" spans="1:32" ht="15.95" customHeight="1" x14ac:dyDescent="0.15">
      <c r="A30" s="35"/>
      <c r="B30" s="45" t="s">
        <v>801</v>
      </c>
      <c r="C30" s="196">
        <v>100</v>
      </c>
      <c r="D30" s="212"/>
      <c r="E30" s="36"/>
      <c r="F30" s="45" t="s">
        <v>835</v>
      </c>
      <c r="G30" s="196"/>
      <c r="H30" s="212"/>
      <c r="I30" s="36"/>
      <c r="J30" s="45" t="s">
        <v>713</v>
      </c>
      <c r="K30" s="196">
        <v>40</v>
      </c>
      <c r="L30" s="212"/>
      <c r="M30" s="36"/>
      <c r="N30" s="45"/>
      <c r="O30" s="196"/>
      <c r="P30" s="212"/>
      <c r="Q30" s="36"/>
      <c r="R30" s="45"/>
      <c r="S30" s="196"/>
      <c r="T30" s="212"/>
      <c r="U30" s="36"/>
      <c r="V30" s="45" t="s">
        <v>835</v>
      </c>
      <c r="W30" s="196"/>
      <c r="X30" s="212"/>
      <c r="Y30" s="36"/>
      <c r="Z30" s="45"/>
      <c r="AA30" s="196"/>
      <c r="AB30" s="212"/>
      <c r="AC30" s="36"/>
      <c r="AD30" s="45"/>
      <c r="AE30" s="196"/>
      <c r="AF30" s="212"/>
    </row>
    <row r="31" spans="1:32" ht="15.95" customHeight="1" x14ac:dyDescent="0.15">
      <c r="A31" s="35"/>
      <c r="B31" s="45" t="s">
        <v>735</v>
      </c>
      <c r="C31" s="196">
        <v>300</v>
      </c>
      <c r="D31" s="212"/>
      <c r="E31" s="36"/>
      <c r="F31" s="45" t="s">
        <v>836</v>
      </c>
      <c r="G31" s="196"/>
      <c r="H31" s="212"/>
      <c r="I31" s="36"/>
      <c r="J31" s="45" t="s">
        <v>714</v>
      </c>
      <c r="K31" s="196">
        <v>100</v>
      </c>
      <c r="L31" s="212"/>
      <c r="M31" s="36"/>
      <c r="N31" s="45"/>
      <c r="O31" s="196"/>
      <c r="P31" s="212"/>
      <c r="Q31" s="36"/>
      <c r="R31" s="45"/>
      <c r="S31" s="196"/>
      <c r="T31" s="212"/>
      <c r="U31" s="36"/>
      <c r="V31" s="45" t="s">
        <v>836</v>
      </c>
      <c r="W31" s="196"/>
      <c r="X31" s="212"/>
      <c r="Y31" s="36"/>
      <c r="Z31" s="45"/>
      <c r="AA31" s="196"/>
      <c r="AB31" s="212"/>
      <c r="AC31" s="36"/>
      <c r="AD31" s="45" t="s">
        <v>714</v>
      </c>
      <c r="AE31" s="196">
        <v>10</v>
      </c>
      <c r="AF31" s="212"/>
    </row>
    <row r="32" spans="1:32" ht="15.95" customHeight="1" x14ac:dyDescent="0.15">
      <c r="A32" s="35"/>
      <c r="B32" s="45" t="s">
        <v>802</v>
      </c>
      <c r="C32" s="196">
        <v>60</v>
      </c>
      <c r="D32" s="212"/>
      <c r="E32" s="36"/>
      <c r="F32" s="45" t="s">
        <v>833</v>
      </c>
      <c r="G32" s="196"/>
      <c r="H32" s="212"/>
      <c r="I32" s="36"/>
      <c r="J32" s="45" t="s">
        <v>711</v>
      </c>
      <c r="K32" s="196">
        <v>10</v>
      </c>
      <c r="L32" s="212"/>
      <c r="M32" s="36"/>
      <c r="N32" s="45"/>
      <c r="O32" s="196"/>
      <c r="P32" s="212"/>
      <c r="Q32" s="36"/>
      <c r="R32" s="45"/>
      <c r="S32" s="196"/>
      <c r="T32" s="212"/>
      <c r="U32" s="36"/>
      <c r="V32" s="45" t="s">
        <v>837</v>
      </c>
      <c r="W32" s="196"/>
      <c r="X32" s="212"/>
      <c r="Y32" s="36"/>
      <c r="Z32" s="45"/>
      <c r="AA32" s="196"/>
      <c r="AB32" s="212"/>
      <c r="AC32" s="36"/>
      <c r="AD32" s="45"/>
      <c r="AE32" s="196"/>
      <c r="AF32" s="212"/>
    </row>
    <row r="33" spans="1:32" ht="15.95" customHeight="1" x14ac:dyDescent="0.15">
      <c r="A33" s="35"/>
      <c r="B33" s="45" t="s">
        <v>803</v>
      </c>
      <c r="C33" s="196">
        <v>120</v>
      </c>
      <c r="D33" s="212"/>
      <c r="E33" s="36"/>
      <c r="F33" s="45" t="s">
        <v>978</v>
      </c>
      <c r="G33" s="196"/>
      <c r="H33" s="212"/>
      <c r="I33" s="36"/>
      <c r="J33" s="45" t="s">
        <v>712</v>
      </c>
      <c r="K33" s="196">
        <v>20</v>
      </c>
      <c r="L33" s="212"/>
      <c r="M33" s="36"/>
      <c r="N33" s="45"/>
      <c r="O33" s="196"/>
      <c r="P33" s="212"/>
      <c r="Q33" s="36"/>
      <c r="R33" s="45"/>
      <c r="S33" s="196"/>
      <c r="T33" s="212"/>
      <c r="U33" s="36"/>
      <c r="V33" s="45" t="s">
        <v>983</v>
      </c>
      <c r="W33" s="196"/>
      <c r="X33" s="212"/>
      <c r="Y33" s="36"/>
      <c r="Z33" s="45"/>
      <c r="AA33" s="196"/>
      <c r="AB33" s="212"/>
      <c r="AC33" s="36"/>
      <c r="AD33" s="45"/>
      <c r="AE33" s="196"/>
      <c r="AF33" s="212"/>
    </row>
    <row r="34" spans="1:32" ht="15.95" customHeight="1" x14ac:dyDescent="0.15">
      <c r="A34" s="59"/>
      <c r="B34" s="60" t="s">
        <v>380</v>
      </c>
      <c r="C34" s="53">
        <f>SUM(C24:C33)</f>
        <v>1460</v>
      </c>
      <c r="D34" s="61">
        <f>SUM(D24:D33)</f>
        <v>0</v>
      </c>
      <c r="E34" s="59"/>
      <c r="F34" s="60" t="s">
        <v>380</v>
      </c>
      <c r="G34" s="53">
        <f>SUM(G24:G33)</f>
        <v>70</v>
      </c>
      <c r="H34" s="61">
        <f>SUM(H24:H33)</f>
        <v>0</v>
      </c>
      <c r="I34" s="59"/>
      <c r="J34" s="60" t="s">
        <v>380</v>
      </c>
      <c r="K34" s="53">
        <f>SUM(K24:K33)</f>
        <v>960</v>
      </c>
      <c r="L34" s="61">
        <f>SUM(L24:L33)</f>
        <v>0</v>
      </c>
      <c r="M34" s="59"/>
      <c r="N34" s="60"/>
      <c r="O34" s="53"/>
      <c r="P34" s="61"/>
      <c r="Q34" s="59"/>
      <c r="R34" s="60"/>
      <c r="S34" s="53"/>
      <c r="T34" s="61"/>
      <c r="U34" s="59"/>
      <c r="V34" s="60"/>
      <c r="W34" s="53"/>
      <c r="X34" s="61"/>
      <c r="Y34" s="59"/>
      <c r="Z34" s="60"/>
      <c r="AA34" s="53"/>
      <c r="AB34" s="61"/>
      <c r="AC34" s="59"/>
      <c r="AD34" s="60" t="s">
        <v>380</v>
      </c>
      <c r="AE34" s="53">
        <f>SUM(AE24:AE33)</f>
        <v>70</v>
      </c>
      <c r="AF34" s="61">
        <f>SUM(AF24:AF33)</f>
        <v>0</v>
      </c>
    </row>
    <row r="35" spans="1:32" ht="15.95" customHeight="1" x14ac:dyDescent="0.15">
      <c r="A35" s="59"/>
      <c r="B35" s="60" t="s">
        <v>478</v>
      </c>
      <c r="C35" s="53">
        <f>C13+C22+C34</f>
        <v>3090</v>
      </c>
      <c r="D35" s="61">
        <f>D13+D22+D34</f>
        <v>0</v>
      </c>
      <c r="E35" s="59"/>
      <c r="F35" s="60" t="s">
        <v>388</v>
      </c>
      <c r="G35" s="53">
        <f>G13+G22+G34</f>
        <v>220</v>
      </c>
      <c r="H35" s="61">
        <f>H13+H22+H34</f>
        <v>0</v>
      </c>
      <c r="I35" s="59"/>
      <c r="J35" s="60" t="s">
        <v>174</v>
      </c>
      <c r="K35" s="53">
        <f>K13+K22+K34</f>
        <v>1030</v>
      </c>
      <c r="L35" s="61">
        <f>L13+L22+L34</f>
        <v>0</v>
      </c>
      <c r="M35" s="59"/>
      <c r="N35" s="60"/>
      <c r="O35" s="53"/>
      <c r="P35" s="61"/>
      <c r="Q35" s="59"/>
      <c r="R35" s="60"/>
      <c r="S35" s="53"/>
      <c r="T35" s="61"/>
      <c r="U35" s="59"/>
      <c r="V35" s="60" t="s">
        <v>391</v>
      </c>
      <c r="W35" s="53">
        <f>W13+W22+W34</f>
        <v>210</v>
      </c>
      <c r="X35" s="61">
        <f>X13+X22+X34</f>
        <v>0</v>
      </c>
      <c r="Y35" s="59"/>
      <c r="Z35" s="60"/>
      <c r="AA35" s="53"/>
      <c r="AB35" s="61"/>
      <c r="AC35" s="59"/>
      <c r="AD35" s="60" t="s">
        <v>175</v>
      </c>
      <c r="AE35" s="53">
        <f>AE13+AE22+AE34</f>
        <v>100</v>
      </c>
      <c r="AF35" s="61">
        <f>AF13+AF22+AF34</f>
        <v>0</v>
      </c>
    </row>
    <row r="36" spans="1:32" ht="15.95" customHeight="1" x14ac:dyDescent="0.15">
      <c r="A36" s="46"/>
      <c r="B36" s="37" t="s">
        <v>707</v>
      </c>
      <c r="V36" s="48"/>
      <c r="AF36" s="62" t="s">
        <v>905</v>
      </c>
    </row>
    <row r="37" spans="1:32" ht="15.95" customHeight="1" x14ac:dyDescent="0.15">
      <c r="B37" s="37" t="s">
        <v>609</v>
      </c>
      <c r="N37" s="37" t="s">
        <v>942</v>
      </c>
    </row>
    <row r="38" spans="1:32" ht="15.95" customHeight="1" x14ac:dyDescent="0.15">
      <c r="B38" s="37" t="s">
        <v>941</v>
      </c>
      <c r="N38" s="37" t="s">
        <v>939</v>
      </c>
    </row>
    <row r="39" spans="1:32" ht="15.95" customHeight="1" x14ac:dyDescent="0.15">
      <c r="B39" s="37" t="s">
        <v>940</v>
      </c>
    </row>
    <row r="40" spans="1:32" ht="15.95" customHeight="1" x14ac:dyDescent="0.15">
      <c r="B40" s="37"/>
    </row>
    <row r="41" spans="1:32" x14ac:dyDescent="0.15">
      <c r="B41" s="37"/>
    </row>
  </sheetData>
  <sheetProtection algorithmName="SHA-512" hashValue="aXu1IT9q77rPd+5FUAeb5whMo0JMayx+ekDXbsyHmDEZIjU61XwviW85tQzrHmiLAEFqu9pozNrQpHDsYZU6BA==" saltValue="zhpYB/BuR+0qJRTXmQnySA=="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41"/>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1017</v>
      </c>
      <c r="AG1" s="85"/>
    </row>
    <row r="2" spans="1:34" ht="15" customHeight="1" x14ac:dyDescent="0.15">
      <c r="AF2" s="99" t="str">
        <f>松江1!AF2</f>
        <v>島根県部数表</v>
      </c>
      <c r="AG2" s="86"/>
    </row>
    <row r="3" spans="1:34" ht="15" customHeight="1" x14ac:dyDescent="0.15">
      <c r="AF3" s="85" t="s">
        <v>130</v>
      </c>
    </row>
    <row r="4" spans="1:34" ht="5.0999999999999996" customHeight="1" x14ac:dyDescent="0.15"/>
    <row r="5" spans="1:34" ht="15.95" customHeight="1" x14ac:dyDescent="0.15">
      <c r="A5" s="31"/>
      <c r="B5" s="56" t="s">
        <v>157</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171</v>
      </c>
      <c r="W5" s="57" t="s">
        <v>355</v>
      </c>
      <c r="X5" s="58" t="s">
        <v>356</v>
      </c>
      <c r="Y5" s="31"/>
      <c r="Z5" s="56" t="s">
        <v>545</v>
      </c>
      <c r="AA5" s="57" t="s">
        <v>355</v>
      </c>
      <c r="AB5" s="58" t="s">
        <v>356</v>
      </c>
      <c r="AC5" s="31"/>
      <c r="AD5" s="56" t="s">
        <v>361</v>
      </c>
      <c r="AE5" s="57" t="s">
        <v>355</v>
      </c>
      <c r="AF5" s="58" t="s">
        <v>356</v>
      </c>
      <c r="AG5" s="118">
        <v>9</v>
      </c>
      <c r="AH5" s="42"/>
    </row>
    <row r="6" spans="1:34" ht="15.95" customHeight="1" x14ac:dyDescent="0.15">
      <c r="A6" s="31"/>
      <c r="B6" s="32" t="s">
        <v>575</v>
      </c>
      <c r="C6" s="63"/>
      <c r="D6" s="64"/>
      <c r="E6" s="174"/>
      <c r="F6" s="175"/>
      <c r="G6" s="63"/>
      <c r="H6" s="64"/>
      <c r="I6" s="55"/>
      <c r="J6" s="55"/>
      <c r="K6" s="69" t="s">
        <v>314</v>
      </c>
      <c r="L6" s="70">
        <f>C38+G38+K38+O38+S38+W38+AA38+AE38</f>
        <v>16620</v>
      </c>
      <c r="M6" s="55"/>
      <c r="N6" s="55"/>
      <c r="O6" s="69" t="s">
        <v>315</v>
      </c>
      <c r="P6" s="173">
        <f>D38+H38+L38+P38+T38+X38+AB38+AF38</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78</v>
      </c>
      <c r="C7" s="76"/>
      <c r="D7" s="77"/>
      <c r="E7" s="171"/>
      <c r="F7" s="172"/>
      <c r="G7" s="76"/>
      <c r="H7" s="77"/>
      <c r="I7" s="71"/>
      <c r="J7" s="71"/>
      <c r="K7" s="72" t="s">
        <v>79</v>
      </c>
      <c r="L7" s="73">
        <f>C18+G18+K18+O18+S18+W18+AA18+AE18</f>
        <v>12870</v>
      </c>
      <c r="M7" s="71"/>
      <c r="N7" s="71"/>
      <c r="O7" s="72" t="s">
        <v>80</v>
      </c>
      <c r="P7" s="169">
        <f>D18+H18+L18+P18+T18+X18+AB18+AF18</f>
        <v>0</v>
      </c>
      <c r="Q7" s="78"/>
      <c r="R7" s="79"/>
      <c r="S7" s="80"/>
      <c r="T7" s="81"/>
      <c r="U7" s="81"/>
      <c r="V7" s="81"/>
      <c r="W7" s="81"/>
      <c r="X7" s="81"/>
      <c r="Y7" s="78"/>
      <c r="Z7" s="79"/>
      <c r="AA7" s="125"/>
      <c r="AB7" s="126"/>
      <c r="AC7" s="78"/>
      <c r="AD7" s="79"/>
      <c r="AE7" s="125"/>
      <c r="AF7" s="170"/>
      <c r="AG7" s="41" t="s">
        <v>242</v>
      </c>
      <c r="AH7" s="42"/>
    </row>
    <row r="8" spans="1:34" ht="15.95" customHeight="1" x14ac:dyDescent="0.15">
      <c r="A8" s="33"/>
      <c r="B8" s="43" t="s">
        <v>885</v>
      </c>
      <c r="C8" s="195">
        <v>1470</v>
      </c>
      <c r="D8" s="210"/>
      <c r="E8" s="34"/>
      <c r="F8" s="43" t="s">
        <v>574</v>
      </c>
      <c r="G8" s="195">
        <v>1100</v>
      </c>
      <c r="H8" s="210"/>
      <c r="I8" s="33"/>
      <c r="J8" s="43" t="s">
        <v>880</v>
      </c>
      <c r="K8" s="195">
        <v>90</v>
      </c>
      <c r="L8" s="210"/>
      <c r="M8" s="33"/>
      <c r="N8" s="43"/>
      <c r="O8" s="195"/>
      <c r="P8" s="210"/>
      <c r="Q8" s="33"/>
      <c r="R8" s="43"/>
      <c r="S8" s="195"/>
      <c r="T8" s="210"/>
      <c r="U8" s="34"/>
      <c r="V8" s="43" t="s">
        <v>574</v>
      </c>
      <c r="W8" s="195">
        <v>560</v>
      </c>
      <c r="X8" s="210"/>
      <c r="Y8" s="34"/>
      <c r="Z8" s="43"/>
      <c r="AA8" s="195"/>
      <c r="AB8" s="210"/>
      <c r="AC8" s="34"/>
      <c r="AD8" s="43" t="s">
        <v>880</v>
      </c>
      <c r="AE8" s="195">
        <v>30</v>
      </c>
      <c r="AF8" s="210"/>
      <c r="AG8" s="41" t="s">
        <v>243</v>
      </c>
    </row>
    <row r="9" spans="1:34" ht="15.95" customHeight="1" x14ac:dyDescent="0.15">
      <c r="A9" s="33"/>
      <c r="B9" s="43" t="s">
        <v>584</v>
      </c>
      <c r="C9" s="195">
        <v>3100</v>
      </c>
      <c r="D9" s="210"/>
      <c r="E9" s="33"/>
      <c r="F9" s="43" t="s">
        <v>576</v>
      </c>
      <c r="G9" s="195">
        <v>610</v>
      </c>
      <c r="H9" s="210"/>
      <c r="I9" s="33"/>
      <c r="J9" s="43" t="s">
        <v>878</v>
      </c>
      <c r="K9" s="195">
        <v>130</v>
      </c>
      <c r="L9" s="210"/>
      <c r="M9" s="33"/>
      <c r="N9" s="43"/>
      <c r="O9" s="195"/>
      <c r="P9" s="210"/>
      <c r="Q9" s="33"/>
      <c r="R9" s="43"/>
      <c r="S9" s="195"/>
      <c r="T9" s="210"/>
      <c r="U9" s="34"/>
      <c r="V9" s="43"/>
      <c r="W9" s="195"/>
      <c r="X9" s="210"/>
      <c r="Y9" s="34"/>
      <c r="Z9" s="43"/>
      <c r="AA9" s="195"/>
      <c r="AB9" s="210"/>
      <c r="AC9" s="34"/>
      <c r="AD9" s="43" t="s">
        <v>698</v>
      </c>
      <c r="AE9" s="195">
        <v>50</v>
      </c>
      <c r="AF9" s="210"/>
      <c r="AG9" s="41" t="s">
        <v>244</v>
      </c>
    </row>
    <row r="10" spans="1:34" ht="15.95" customHeight="1" x14ac:dyDescent="0.15">
      <c r="A10" s="33"/>
      <c r="B10" s="43"/>
      <c r="C10" s="195"/>
      <c r="D10" s="210"/>
      <c r="E10" s="34"/>
      <c r="F10" s="43"/>
      <c r="G10" s="195"/>
      <c r="H10" s="210"/>
      <c r="I10" s="33"/>
      <c r="J10" s="43"/>
      <c r="K10" s="195"/>
      <c r="L10" s="210"/>
      <c r="M10" s="33"/>
      <c r="N10" s="43"/>
      <c r="O10" s="195"/>
      <c r="P10" s="210"/>
      <c r="Q10" s="33"/>
      <c r="R10" s="43"/>
      <c r="S10" s="195"/>
      <c r="T10" s="210"/>
      <c r="U10" s="34"/>
      <c r="V10" s="43"/>
      <c r="W10" s="195"/>
      <c r="X10" s="210"/>
      <c r="Y10" s="34"/>
      <c r="Z10" s="43"/>
      <c r="AA10" s="195"/>
      <c r="AB10" s="210"/>
      <c r="AC10" s="34"/>
      <c r="AD10" s="43" t="s">
        <v>878</v>
      </c>
      <c r="AE10" s="195">
        <v>40</v>
      </c>
      <c r="AF10" s="210"/>
    </row>
    <row r="11" spans="1:34" ht="15.95" customHeight="1" x14ac:dyDescent="0.15">
      <c r="A11" s="35"/>
      <c r="B11" s="45" t="s">
        <v>585</v>
      </c>
      <c r="C11" s="196">
        <v>2140</v>
      </c>
      <c r="D11" s="212"/>
      <c r="E11" s="36"/>
      <c r="F11" s="45" t="s">
        <v>918</v>
      </c>
      <c r="G11" s="196">
        <v>60</v>
      </c>
      <c r="H11" s="212"/>
      <c r="I11" s="35"/>
      <c r="J11" s="43" t="s">
        <v>879</v>
      </c>
      <c r="K11" s="195">
        <v>80</v>
      </c>
      <c r="L11" s="212"/>
      <c r="M11" s="35"/>
      <c r="N11" s="43"/>
      <c r="O11" s="196"/>
      <c r="P11" s="212"/>
      <c r="Q11" s="35"/>
      <c r="R11" s="45"/>
      <c r="S11" s="196"/>
      <c r="T11" s="212"/>
      <c r="U11" s="36"/>
      <c r="V11" s="45"/>
      <c r="W11" s="196"/>
      <c r="X11" s="212"/>
      <c r="Y11" s="36"/>
      <c r="Z11" s="45"/>
      <c r="AA11" s="196"/>
      <c r="AB11" s="212"/>
      <c r="AC11" s="36"/>
      <c r="AD11" s="43" t="s">
        <v>920</v>
      </c>
      <c r="AE11" s="196">
        <v>50</v>
      </c>
      <c r="AF11" s="212"/>
    </row>
    <row r="12" spans="1:34" ht="15.95" customHeight="1" x14ac:dyDescent="0.15">
      <c r="A12" s="35"/>
      <c r="B12" s="45"/>
      <c r="C12" s="196"/>
      <c r="D12" s="212"/>
      <c r="E12" s="36"/>
      <c r="F12" s="45" t="s">
        <v>166</v>
      </c>
      <c r="G12" s="196">
        <v>880</v>
      </c>
      <c r="H12" s="212"/>
      <c r="I12" s="35"/>
      <c r="J12" s="43"/>
      <c r="K12" s="195"/>
      <c r="L12" s="212"/>
      <c r="M12" s="35"/>
      <c r="N12" s="45"/>
      <c r="O12" s="196"/>
      <c r="P12" s="212"/>
      <c r="Q12" s="35"/>
      <c r="R12" s="45"/>
      <c r="S12" s="196"/>
      <c r="T12" s="212"/>
      <c r="U12" s="36"/>
      <c r="V12" s="43" t="s">
        <v>886</v>
      </c>
      <c r="W12" s="195">
        <v>90</v>
      </c>
      <c r="X12" s="212"/>
      <c r="Y12" s="36"/>
      <c r="Z12" s="45"/>
      <c r="AA12" s="196"/>
      <c r="AB12" s="212"/>
      <c r="AC12" s="36"/>
      <c r="AD12" s="45" t="s">
        <v>746</v>
      </c>
      <c r="AE12" s="196">
        <v>30</v>
      </c>
      <c r="AF12" s="212"/>
    </row>
    <row r="13" spans="1:34" ht="15.95" customHeight="1" x14ac:dyDescent="0.15">
      <c r="A13" s="33"/>
      <c r="B13" s="45"/>
      <c r="C13" s="196"/>
      <c r="D13" s="210"/>
      <c r="E13" s="34"/>
      <c r="F13" s="43" t="s">
        <v>167</v>
      </c>
      <c r="G13" s="195">
        <v>440</v>
      </c>
      <c r="H13" s="210"/>
      <c r="I13" s="33"/>
      <c r="J13" s="45"/>
      <c r="K13" s="196"/>
      <c r="L13" s="210"/>
      <c r="M13" s="33"/>
      <c r="N13" s="43"/>
      <c r="O13" s="195"/>
      <c r="P13" s="210"/>
      <c r="Q13" s="33"/>
      <c r="R13" s="43"/>
      <c r="S13" s="195"/>
      <c r="T13" s="210"/>
      <c r="U13" s="34"/>
      <c r="V13" s="43"/>
      <c r="W13" s="195"/>
      <c r="X13" s="210"/>
      <c r="Y13" s="34"/>
      <c r="Z13" s="43"/>
      <c r="AA13" s="195"/>
      <c r="AB13" s="210"/>
      <c r="AC13" s="34"/>
      <c r="AD13" s="43" t="s">
        <v>747</v>
      </c>
      <c r="AE13" s="195">
        <v>30</v>
      </c>
      <c r="AF13" s="210"/>
    </row>
    <row r="14" spans="1:34" ht="15.95" customHeight="1" x14ac:dyDescent="0.15">
      <c r="A14" s="33"/>
      <c r="B14" s="43" t="s">
        <v>804</v>
      </c>
      <c r="C14" s="195">
        <v>500</v>
      </c>
      <c r="D14" s="210"/>
      <c r="E14" s="33"/>
      <c r="F14" s="43" t="s">
        <v>101</v>
      </c>
      <c r="G14" s="195">
        <v>90</v>
      </c>
      <c r="H14" s="210"/>
      <c r="I14" s="33"/>
      <c r="J14" s="43" t="s">
        <v>100</v>
      </c>
      <c r="K14" s="195">
        <v>20</v>
      </c>
      <c r="L14" s="210"/>
      <c r="M14" s="33"/>
      <c r="N14" s="43"/>
      <c r="O14" s="195"/>
      <c r="P14" s="210"/>
      <c r="Q14" s="33"/>
      <c r="R14" s="43"/>
      <c r="S14" s="195"/>
      <c r="T14" s="210"/>
      <c r="U14" s="34"/>
      <c r="V14" s="43"/>
      <c r="W14" s="195"/>
      <c r="X14" s="210"/>
      <c r="Y14" s="34"/>
      <c r="Z14" s="43"/>
      <c r="AA14" s="195"/>
      <c r="AB14" s="210"/>
      <c r="AC14" s="34"/>
      <c r="AD14" s="43" t="s">
        <v>100</v>
      </c>
      <c r="AE14" s="195"/>
      <c r="AF14" s="210"/>
    </row>
    <row r="15" spans="1:34" ht="15.95" customHeight="1" x14ac:dyDescent="0.15">
      <c r="A15" s="33"/>
      <c r="B15" s="231" t="s">
        <v>573</v>
      </c>
      <c r="C15" s="195">
        <v>950</v>
      </c>
      <c r="D15" s="210"/>
      <c r="E15" s="33"/>
      <c r="F15" s="43" t="s">
        <v>168</v>
      </c>
      <c r="G15" s="195">
        <v>200</v>
      </c>
      <c r="H15" s="210"/>
      <c r="I15" s="33"/>
      <c r="J15" s="43" t="s">
        <v>855</v>
      </c>
      <c r="K15" s="195">
        <v>50</v>
      </c>
      <c r="L15" s="210"/>
      <c r="M15" s="33"/>
      <c r="N15" s="43"/>
      <c r="O15" s="195"/>
      <c r="P15" s="210"/>
      <c r="Q15" s="33"/>
      <c r="R15" s="43"/>
      <c r="S15" s="195"/>
      <c r="T15" s="210"/>
      <c r="U15" s="34"/>
      <c r="V15" s="43"/>
      <c r="W15" s="195"/>
      <c r="X15" s="210"/>
      <c r="Y15" s="34"/>
      <c r="Z15" s="43"/>
      <c r="AA15" s="195"/>
      <c r="AB15" s="210"/>
      <c r="AC15" s="34"/>
      <c r="AD15" s="43" t="s">
        <v>697</v>
      </c>
      <c r="AE15" s="196">
        <v>10</v>
      </c>
      <c r="AF15" s="210"/>
    </row>
    <row r="16" spans="1:34" ht="15.95" customHeight="1" x14ac:dyDescent="0.15">
      <c r="A16" s="33"/>
      <c r="B16" s="43"/>
      <c r="C16" s="195"/>
      <c r="D16" s="210"/>
      <c r="E16" s="33"/>
      <c r="F16" s="43"/>
      <c r="G16" s="195"/>
      <c r="H16" s="210"/>
      <c r="I16" s="33"/>
      <c r="J16" s="43"/>
      <c r="K16" s="195"/>
      <c r="L16" s="210"/>
      <c r="M16" s="34"/>
      <c r="N16" s="43"/>
      <c r="O16" s="195"/>
      <c r="P16" s="210"/>
      <c r="Q16" s="33"/>
      <c r="R16" s="43"/>
      <c r="S16" s="195"/>
      <c r="T16" s="210"/>
      <c r="U16" s="34"/>
      <c r="V16" s="43"/>
      <c r="W16" s="195"/>
      <c r="X16" s="210"/>
      <c r="Y16" s="34"/>
      <c r="Z16" s="43"/>
      <c r="AA16" s="195"/>
      <c r="AB16" s="210"/>
      <c r="AC16" s="34"/>
      <c r="AD16" s="43"/>
      <c r="AE16" s="195"/>
      <c r="AF16" s="210"/>
    </row>
    <row r="17" spans="1:33" ht="15.95" customHeight="1" x14ac:dyDescent="0.15">
      <c r="A17" s="33"/>
      <c r="B17" s="43" t="s">
        <v>805</v>
      </c>
      <c r="C17" s="195">
        <v>50</v>
      </c>
      <c r="D17" s="210"/>
      <c r="E17" s="34"/>
      <c r="F17" s="43" t="s">
        <v>716</v>
      </c>
      <c r="G17" s="195">
        <v>20</v>
      </c>
      <c r="H17" s="210"/>
      <c r="I17" s="33"/>
      <c r="J17" s="43"/>
      <c r="K17" s="195"/>
      <c r="L17" s="210"/>
      <c r="M17" s="34"/>
      <c r="N17" s="43"/>
      <c r="O17" s="195"/>
      <c r="P17" s="210"/>
      <c r="Q17" s="34"/>
      <c r="R17" s="43"/>
      <c r="S17" s="195"/>
      <c r="T17" s="210"/>
      <c r="U17" s="34"/>
      <c r="V17" s="43"/>
      <c r="W17" s="195"/>
      <c r="X17" s="210"/>
      <c r="Y17" s="34"/>
      <c r="Z17" s="43"/>
      <c r="AA17" s="195"/>
      <c r="AB17" s="210"/>
      <c r="AC17" s="34"/>
      <c r="AD17" s="43"/>
      <c r="AE17" s="195"/>
      <c r="AF17" s="210"/>
    </row>
    <row r="18" spans="1:33" ht="15.95" customHeight="1" x14ac:dyDescent="0.15">
      <c r="A18" s="59"/>
      <c r="B18" s="60" t="s">
        <v>378</v>
      </c>
      <c r="C18" s="53">
        <f>SUM(C8:C17)</f>
        <v>8210</v>
      </c>
      <c r="D18" s="61">
        <f>SUM(D8:D17)</f>
        <v>0</v>
      </c>
      <c r="E18" s="59"/>
      <c r="F18" s="60" t="s">
        <v>169</v>
      </c>
      <c r="G18" s="53">
        <f>SUM(G8:G17)</f>
        <v>3400</v>
      </c>
      <c r="H18" s="61">
        <f>SUM(H8:H17)</f>
        <v>0</v>
      </c>
      <c r="I18" s="59"/>
      <c r="J18" s="60" t="s">
        <v>169</v>
      </c>
      <c r="K18" s="53">
        <f>SUM(K8:K17)</f>
        <v>370</v>
      </c>
      <c r="L18" s="61">
        <f>SUM(L8:L17)</f>
        <v>0</v>
      </c>
      <c r="M18" s="59"/>
      <c r="N18" s="60"/>
      <c r="O18" s="53"/>
      <c r="P18" s="61"/>
      <c r="Q18" s="59"/>
      <c r="R18" s="60"/>
      <c r="S18" s="53"/>
      <c r="T18" s="61"/>
      <c r="U18" s="59"/>
      <c r="V18" s="60" t="s">
        <v>169</v>
      </c>
      <c r="W18" s="53">
        <f>SUM(W8:W17)</f>
        <v>650</v>
      </c>
      <c r="X18" s="61">
        <f>SUM(X8:X17)</f>
        <v>0</v>
      </c>
      <c r="Y18" s="59"/>
      <c r="Z18" s="60"/>
      <c r="AA18" s="53"/>
      <c r="AB18" s="61"/>
      <c r="AC18" s="59"/>
      <c r="AD18" s="60" t="s">
        <v>385</v>
      </c>
      <c r="AE18" s="53">
        <f>SUM(AE8:AE17)</f>
        <v>240</v>
      </c>
      <c r="AF18" s="61">
        <f>SUM(AF8:AF17)</f>
        <v>0</v>
      </c>
    </row>
    <row r="19" spans="1:33" s="84" customFormat="1" ht="15.95" customHeight="1" x14ac:dyDescent="0.15">
      <c r="A19" s="74"/>
      <c r="B19" s="75" t="s">
        <v>81</v>
      </c>
      <c r="C19" s="76"/>
      <c r="D19" s="77"/>
      <c r="E19" s="171"/>
      <c r="F19" s="172"/>
      <c r="G19" s="76"/>
      <c r="H19" s="77"/>
      <c r="I19" s="71"/>
      <c r="J19" s="71"/>
      <c r="K19" s="72" t="s">
        <v>82</v>
      </c>
      <c r="L19" s="73">
        <f>C24+G24+K24+O24+S24+W24+AA24+AE24</f>
        <v>1000</v>
      </c>
      <c r="M19" s="71"/>
      <c r="N19" s="71"/>
      <c r="O19" s="72" t="s">
        <v>83</v>
      </c>
      <c r="P19" s="169">
        <f>D24+H24+L24+P24+T24+X24+AB24+AF24</f>
        <v>0</v>
      </c>
      <c r="Q19" s="78"/>
      <c r="R19" s="79"/>
      <c r="S19" s="80"/>
      <c r="T19" s="81"/>
      <c r="U19" s="81"/>
      <c r="V19" s="81"/>
      <c r="W19" s="81"/>
      <c r="X19" s="81"/>
      <c r="Y19" s="78"/>
      <c r="Z19" s="79"/>
      <c r="AA19" s="125"/>
      <c r="AB19" s="126"/>
      <c r="AC19" s="78"/>
      <c r="AD19" s="79"/>
      <c r="AE19" s="125"/>
      <c r="AF19" s="170"/>
      <c r="AG19" s="50"/>
    </row>
    <row r="20" spans="1:33" s="84" customFormat="1" ht="15.95" customHeight="1" x14ac:dyDescent="0.15">
      <c r="A20" s="35"/>
      <c r="B20" s="45" t="s">
        <v>806</v>
      </c>
      <c r="C20" s="196">
        <v>280</v>
      </c>
      <c r="D20" s="212"/>
      <c r="E20" s="36"/>
      <c r="F20" s="45" t="s">
        <v>990</v>
      </c>
      <c r="G20" s="196"/>
      <c r="H20" s="212"/>
      <c r="I20" s="36"/>
      <c r="J20" s="45" t="s">
        <v>717</v>
      </c>
      <c r="K20" s="196">
        <v>30</v>
      </c>
      <c r="L20" s="212"/>
      <c r="M20" s="36"/>
      <c r="N20" s="45"/>
      <c r="O20" s="196"/>
      <c r="P20" s="212"/>
      <c r="Q20" s="36"/>
      <c r="R20" s="45"/>
      <c r="S20" s="196"/>
      <c r="T20" s="212"/>
      <c r="U20" s="36"/>
      <c r="V20" s="45" t="s">
        <v>996</v>
      </c>
      <c r="W20" s="196"/>
      <c r="X20" s="212"/>
      <c r="Y20" s="36"/>
      <c r="Z20" s="45"/>
      <c r="AA20" s="196"/>
      <c r="AB20" s="212"/>
      <c r="AC20" s="36"/>
      <c r="AD20" s="45" t="s">
        <v>97</v>
      </c>
      <c r="AE20" s="196">
        <v>10</v>
      </c>
      <c r="AF20" s="212"/>
      <c r="AG20" s="50"/>
    </row>
    <row r="21" spans="1:33" s="84" customFormat="1" ht="15.95" customHeight="1" x14ac:dyDescent="0.15">
      <c r="A21" s="35"/>
      <c r="B21" s="232" t="s">
        <v>556</v>
      </c>
      <c r="C21" s="196"/>
      <c r="D21" s="212"/>
      <c r="E21" s="36"/>
      <c r="F21" s="45"/>
      <c r="G21" s="196"/>
      <c r="H21" s="212"/>
      <c r="I21" s="36"/>
      <c r="J21" s="45"/>
      <c r="K21" s="196"/>
      <c r="L21" s="212"/>
      <c r="M21" s="36"/>
      <c r="N21" s="232"/>
      <c r="O21" s="196"/>
      <c r="P21" s="212"/>
      <c r="Q21" s="36"/>
      <c r="R21" s="45"/>
      <c r="S21" s="196"/>
      <c r="T21" s="212"/>
      <c r="U21" s="36"/>
      <c r="V21" s="45"/>
      <c r="W21" s="196"/>
      <c r="X21" s="212"/>
      <c r="Y21" s="36"/>
      <c r="Z21" s="45"/>
      <c r="AA21" s="196"/>
      <c r="AB21" s="212"/>
      <c r="AC21" s="36"/>
      <c r="AD21" s="45"/>
      <c r="AE21" s="196"/>
      <c r="AF21" s="212"/>
      <c r="AG21" s="50"/>
    </row>
    <row r="22" spans="1:33" s="84" customFormat="1" ht="15.95" customHeight="1" x14ac:dyDescent="0.15">
      <c r="A22" s="35"/>
      <c r="B22" s="45" t="s">
        <v>807</v>
      </c>
      <c r="C22" s="196">
        <v>450</v>
      </c>
      <c r="D22" s="212"/>
      <c r="E22" s="36"/>
      <c r="F22" s="45" t="s">
        <v>991</v>
      </c>
      <c r="G22" s="196"/>
      <c r="H22" s="212"/>
      <c r="I22" s="36"/>
      <c r="J22" s="45" t="s">
        <v>718</v>
      </c>
      <c r="K22" s="196">
        <v>60</v>
      </c>
      <c r="L22" s="212"/>
      <c r="M22" s="36"/>
      <c r="N22" s="45"/>
      <c r="O22" s="196"/>
      <c r="P22" s="212"/>
      <c r="Q22" s="36"/>
      <c r="R22" s="45"/>
      <c r="S22" s="196"/>
      <c r="T22" s="212"/>
      <c r="U22" s="36"/>
      <c r="V22" s="45" t="s">
        <v>997</v>
      </c>
      <c r="W22" s="196"/>
      <c r="X22" s="212"/>
      <c r="Y22" s="36"/>
      <c r="Z22" s="45"/>
      <c r="AA22" s="196"/>
      <c r="AB22" s="212"/>
      <c r="AC22" s="36"/>
      <c r="AD22" s="45" t="s">
        <v>98</v>
      </c>
      <c r="AE22" s="196">
        <v>10</v>
      </c>
      <c r="AF22" s="212"/>
      <c r="AG22" s="50"/>
    </row>
    <row r="23" spans="1:33" s="84" customFormat="1" ht="15.95" customHeight="1" x14ac:dyDescent="0.15">
      <c r="A23" s="35"/>
      <c r="B23" s="45" t="s">
        <v>808</v>
      </c>
      <c r="C23" s="196">
        <v>130</v>
      </c>
      <c r="D23" s="212"/>
      <c r="E23" s="36"/>
      <c r="F23" s="45" t="s">
        <v>992</v>
      </c>
      <c r="G23" s="196"/>
      <c r="H23" s="212"/>
      <c r="I23" s="36"/>
      <c r="J23" s="45" t="s">
        <v>719</v>
      </c>
      <c r="K23" s="196">
        <v>20</v>
      </c>
      <c r="L23" s="212"/>
      <c r="M23" s="36"/>
      <c r="N23" s="45"/>
      <c r="O23" s="196"/>
      <c r="P23" s="212"/>
      <c r="Q23" s="36"/>
      <c r="R23" s="45"/>
      <c r="S23" s="196"/>
      <c r="T23" s="212"/>
      <c r="U23" s="36"/>
      <c r="V23" s="45" t="s">
        <v>998</v>
      </c>
      <c r="W23" s="196"/>
      <c r="X23" s="212"/>
      <c r="Y23" s="36"/>
      <c r="Z23" s="45"/>
      <c r="AA23" s="196"/>
      <c r="AB23" s="212"/>
      <c r="AC23" s="36"/>
      <c r="AD23" s="45" t="s">
        <v>99</v>
      </c>
      <c r="AE23" s="196">
        <v>10</v>
      </c>
      <c r="AF23" s="212"/>
      <c r="AG23" s="41"/>
    </row>
    <row r="24" spans="1:33" s="84" customFormat="1" ht="15.95" customHeight="1" x14ac:dyDescent="0.15">
      <c r="A24" s="59"/>
      <c r="B24" s="60" t="s">
        <v>481</v>
      </c>
      <c r="C24" s="53">
        <f>SUM(C20:C23)</f>
        <v>860</v>
      </c>
      <c r="D24" s="61">
        <f>SUM(D20:D23)</f>
        <v>0</v>
      </c>
      <c r="E24" s="59"/>
      <c r="F24" s="60"/>
      <c r="G24" s="53"/>
      <c r="H24" s="61"/>
      <c r="I24" s="59"/>
      <c r="J24" s="60"/>
      <c r="K24" s="53">
        <f>SUM(K20:K23)</f>
        <v>110</v>
      </c>
      <c r="L24" s="61">
        <f>SUM(L20:L23)</f>
        <v>0</v>
      </c>
      <c r="M24" s="59"/>
      <c r="N24" s="60"/>
      <c r="O24" s="53"/>
      <c r="P24" s="61"/>
      <c r="Q24" s="59"/>
      <c r="R24" s="60"/>
      <c r="S24" s="53"/>
      <c r="T24" s="61"/>
      <c r="U24" s="59"/>
      <c r="V24" s="60"/>
      <c r="W24" s="53"/>
      <c r="X24" s="61"/>
      <c r="Y24" s="59"/>
      <c r="Z24" s="60"/>
      <c r="AA24" s="53"/>
      <c r="AB24" s="61"/>
      <c r="AC24" s="59"/>
      <c r="AD24" s="60" t="s">
        <v>481</v>
      </c>
      <c r="AE24" s="53">
        <f>SUM(AE20:AE23)</f>
        <v>30</v>
      </c>
      <c r="AF24" s="61">
        <f>SUM(AF20:AF23)</f>
        <v>0</v>
      </c>
      <c r="AG24" s="41"/>
    </row>
    <row r="25" spans="1:33" s="84" customFormat="1" ht="15.95" customHeight="1" x14ac:dyDescent="0.15">
      <c r="A25" s="74"/>
      <c r="B25" s="75" t="s">
        <v>84</v>
      </c>
      <c r="C25" s="76"/>
      <c r="D25" s="77"/>
      <c r="E25" s="171"/>
      <c r="F25" s="172"/>
      <c r="G25" s="76"/>
      <c r="H25" s="77"/>
      <c r="I25" s="71"/>
      <c r="J25" s="71"/>
      <c r="K25" s="72" t="s">
        <v>85</v>
      </c>
      <c r="L25" s="73">
        <f>C29+G29+K29+O29+S29+W29+AA29+AE29</f>
        <v>490</v>
      </c>
      <c r="M25" s="71"/>
      <c r="N25" s="71"/>
      <c r="O25" s="72" t="s">
        <v>86</v>
      </c>
      <c r="P25" s="169">
        <f>D29+H29+L29+P29+T29+X29+AB29+AF29</f>
        <v>0</v>
      </c>
      <c r="Q25" s="78"/>
      <c r="R25" s="79"/>
      <c r="S25" s="80"/>
      <c r="T25" s="81"/>
      <c r="U25" s="81"/>
      <c r="V25" s="81"/>
      <c r="W25" s="81"/>
      <c r="X25" s="81"/>
      <c r="Y25" s="78"/>
      <c r="Z25" s="79"/>
      <c r="AA25" s="125"/>
      <c r="AB25" s="126"/>
      <c r="AC25" s="78"/>
      <c r="AD25" s="79"/>
      <c r="AE25" s="125"/>
      <c r="AF25" s="170"/>
      <c r="AG25" s="41"/>
    </row>
    <row r="26" spans="1:33" s="84" customFormat="1" ht="15.95" customHeight="1" x14ac:dyDescent="0.15">
      <c r="A26" s="35"/>
      <c r="B26" s="45" t="s">
        <v>809</v>
      </c>
      <c r="C26" s="196">
        <v>40</v>
      </c>
      <c r="D26" s="212"/>
      <c r="E26" s="36"/>
      <c r="F26" s="45" t="s">
        <v>993</v>
      </c>
      <c r="G26" s="196"/>
      <c r="H26" s="212"/>
      <c r="I26" s="36"/>
      <c r="J26" s="45" t="s">
        <v>720</v>
      </c>
      <c r="K26" s="196">
        <v>10</v>
      </c>
      <c r="L26" s="212"/>
      <c r="M26" s="36"/>
      <c r="N26" s="45"/>
      <c r="O26" s="196"/>
      <c r="P26" s="212"/>
      <c r="Q26" s="36"/>
      <c r="R26" s="45"/>
      <c r="S26" s="196"/>
      <c r="T26" s="212"/>
      <c r="U26" s="36"/>
      <c r="V26" s="45" t="s">
        <v>999</v>
      </c>
      <c r="W26" s="196"/>
      <c r="X26" s="212"/>
      <c r="Y26" s="36"/>
      <c r="Z26" s="45"/>
      <c r="AA26" s="196"/>
      <c r="AB26" s="212"/>
      <c r="AC26" s="36"/>
      <c r="AD26" s="45" t="s">
        <v>95</v>
      </c>
      <c r="AE26" s="196"/>
      <c r="AF26" s="212"/>
      <c r="AG26" s="50"/>
    </row>
    <row r="27" spans="1:33" s="84" customFormat="1" ht="15.95" customHeight="1" x14ac:dyDescent="0.15">
      <c r="A27" s="35"/>
      <c r="B27" s="45" t="s">
        <v>810</v>
      </c>
      <c r="C27" s="196">
        <v>370</v>
      </c>
      <c r="D27" s="212"/>
      <c r="E27" s="36"/>
      <c r="F27" s="45" t="s">
        <v>994</v>
      </c>
      <c r="G27" s="196"/>
      <c r="H27" s="212"/>
      <c r="I27" s="36"/>
      <c r="J27" s="45" t="s">
        <v>721</v>
      </c>
      <c r="K27" s="196">
        <v>40</v>
      </c>
      <c r="L27" s="212"/>
      <c r="M27" s="36"/>
      <c r="N27" s="45"/>
      <c r="O27" s="196"/>
      <c r="P27" s="212"/>
      <c r="Q27" s="36"/>
      <c r="R27" s="45"/>
      <c r="S27" s="196"/>
      <c r="T27" s="212"/>
      <c r="U27" s="36"/>
      <c r="V27" s="45" t="s">
        <v>1000</v>
      </c>
      <c r="W27" s="196"/>
      <c r="X27" s="212"/>
      <c r="Y27" s="36"/>
      <c r="Z27" s="45"/>
      <c r="AA27" s="196"/>
      <c r="AB27" s="212"/>
      <c r="AC27" s="36"/>
      <c r="AD27" s="45" t="s">
        <v>96</v>
      </c>
      <c r="AE27" s="196">
        <v>10</v>
      </c>
      <c r="AF27" s="212"/>
      <c r="AG27" s="50"/>
    </row>
    <row r="28" spans="1:33" s="84" customFormat="1" ht="15.95" customHeight="1" x14ac:dyDescent="0.15">
      <c r="A28" s="35"/>
      <c r="B28" s="45" t="s">
        <v>703</v>
      </c>
      <c r="C28" s="196">
        <v>20</v>
      </c>
      <c r="D28" s="212"/>
      <c r="E28" s="36"/>
      <c r="F28" s="45"/>
      <c r="G28" s="196"/>
      <c r="H28" s="212"/>
      <c r="I28" s="36"/>
      <c r="J28" s="45"/>
      <c r="K28" s="196"/>
      <c r="L28" s="212"/>
      <c r="M28" s="36"/>
      <c r="N28" s="45"/>
      <c r="O28" s="196"/>
      <c r="P28" s="212"/>
      <c r="Q28" s="36"/>
      <c r="R28" s="45"/>
      <c r="S28" s="196"/>
      <c r="T28" s="212"/>
      <c r="U28" s="36"/>
      <c r="V28" s="45"/>
      <c r="W28" s="196"/>
      <c r="X28" s="212"/>
      <c r="Y28" s="36"/>
      <c r="Z28" s="45"/>
      <c r="AA28" s="196"/>
      <c r="AB28" s="212"/>
      <c r="AC28" s="36"/>
      <c r="AD28" s="45"/>
      <c r="AE28" s="196"/>
      <c r="AF28" s="212"/>
      <c r="AG28" s="50"/>
    </row>
    <row r="29" spans="1:33" s="84" customFormat="1" ht="15.95" customHeight="1" x14ac:dyDescent="0.15">
      <c r="A29" s="59"/>
      <c r="B29" s="60" t="s">
        <v>481</v>
      </c>
      <c r="C29" s="53">
        <f>SUM(C26:C28)</f>
        <v>430</v>
      </c>
      <c r="D29" s="61">
        <f>SUM(D26:D28)</f>
        <v>0</v>
      </c>
      <c r="E29" s="59"/>
      <c r="F29" s="60"/>
      <c r="G29" s="53"/>
      <c r="H29" s="61"/>
      <c r="I29" s="59"/>
      <c r="J29" s="60"/>
      <c r="K29" s="53">
        <f>SUM(K26:K28)</f>
        <v>50</v>
      </c>
      <c r="L29" s="61">
        <f>SUM(L26:L28)</f>
        <v>0</v>
      </c>
      <c r="M29" s="59"/>
      <c r="N29" s="60"/>
      <c r="O29" s="53"/>
      <c r="P29" s="61"/>
      <c r="Q29" s="59"/>
      <c r="R29" s="60"/>
      <c r="S29" s="53"/>
      <c r="T29" s="61"/>
      <c r="U29" s="59"/>
      <c r="V29" s="60"/>
      <c r="W29" s="53"/>
      <c r="X29" s="61"/>
      <c r="Y29" s="59"/>
      <c r="Z29" s="60"/>
      <c r="AA29" s="53"/>
      <c r="AB29" s="61"/>
      <c r="AC29" s="59"/>
      <c r="AD29" s="60" t="s">
        <v>481</v>
      </c>
      <c r="AE29" s="53">
        <f>SUM(AE26:AE28)</f>
        <v>10</v>
      </c>
      <c r="AF29" s="61">
        <f>SUM(AF26:AF28)</f>
        <v>0</v>
      </c>
      <c r="AG29" s="50"/>
    </row>
    <row r="30" spans="1:33" s="84" customFormat="1" ht="15.95" customHeight="1" x14ac:dyDescent="0.15">
      <c r="A30" s="74"/>
      <c r="B30" s="75" t="s">
        <v>87</v>
      </c>
      <c r="C30" s="76"/>
      <c r="D30" s="77"/>
      <c r="E30" s="171"/>
      <c r="F30" s="172"/>
      <c r="G30" s="76"/>
      <c r="H30" s="77"/>
      <c r="I30" s="71"/>
      <c r="J30" s="71"/>
      <c r="K30" s="72" t="s">
        <v>88</v>
      </c>
      <c r="L30" s="73">
        <f>C33+G33+K33+O33+S33+W33+AA33+AE33</f>
        <v>1950</v>
      </c>
      <c r="M30" s="71"/>
      <c r="N30" s="71"/>
      <c r="O30" s="72" t="s">
        <v>89</v>
      </c>
      <c r="P30" s="169">
        <f>D33+H33+L33+P33+T33+X33+AB33+AF33</f>
        <v>0</v>
      </c>
      <c r="Q30" s="78"/>
      <c r="R30" s="79"/>
      <c r="S30" s="80"/>
      <c r="T30" s="81"/>
      <c r="U30" s="81"/>
      <c r="V30" s="81"/>
      <c r="W30" s="81"/>
      <c r="X30" s="81"/>
      <c r="Y30" s="78"/>
      <c r="Z30" s="79"/>
      <c r="AA30" s="125"/>
      <c r="AB30" s="126"/>
      <c r="AC30" s="78"/>
      <c r="AD30" s="79"/>
      <c r="AE30" s="125"/>
      <c r="AF30" s="170"/>
      <c r="AG30" s="50"/>
    </row>
    <row r="31" spans="1:33" s="84" customFormat="1" ht="15.95" customHeight="1" x14ac:dyDescent="0.15">
      <c r="A31" s="35"/>
      <c r="B31" s="45" t="s">
        <v>897</v>
      </c>
      <c r="C31" s="196">
        <v>1280</v>
      </c>
      <c r="D31" s="212"/>
      <c r="E31" s="36"/>
      <c r="F31" s="45" t="s">
        <v>494</v>
      </c>
      <c r="G31" s="196">
        <v>630</v>
      </c>
      <c r="H31" s="212"/>
      <c r="I31" s="36"/>
      <c r="J31" s="45" t="s">
        <v>1018</v>
      </c>
      <c r="K31" s="196"/>
      <c r="L31" s="212"/>
      <c r="M31" s="36"/>
      <c r="N31" s="214"/>
      <c r="O31" s="196"/>
      <c r="P31" s="212"/>
      <c r="Q31" s="36"/>
      <c r="R31" s="45"/>
      <c r="S31" s="196"/>
      <c r="T31" s="212"/>
      <c r="U31" s="36"/>
      <c r="V31" s="214" t="s">
        <v>1018</v>
      </c>
      <c r="W31" s="196"/>
      <c r="X31" s="212"/>
      <c r="Y31" s="36"/>
      <c r="Z31" s="45"/>
      <c r="AA31" s="196"/>
      <c r="AB31" s="212"/>
      <c r="AC31" s="36"/>
      <c r="AD31" s="214" t="s">
        <v>1018</v>
      </c>
      <c r="AE31" s="196">
        <v>20</v>
      </c>
      <c r="AF31" s="212"/>
      <c r="AG31" s="50"/>
    </row>
    <row r="32" spans="1:33" s="84" customFormat="1" ht="15.95" customHeight="1" x14ac:dyDescent="0.15">
      <c r="A32" s="35"/>
      <c r="B32" s="45"/>
      <c r="C32" s="196"/>
      <c r="D32" s="212"/>
      <c r="E32" s="36"/>
      <c r="F32" s="45"/>
      <c r="G32" s="196"/>
      <c r="H32" s="212"/>
      <c r="I32" s="36"/>
      <c r="J32" s="45" t="s">
        <v>943</v>
      </c>
      <c r="K32" s="196">
        <v>20</v>
      </c>
      <c r="L32" s="212"/>
      <c r="M32" s="36"/>
      <c r="N32" s="45"/>
      <c r="O32" s="196"/>
      <c r="P32" s="212"/>
      <c r="Q32" s="36"/>
      <c r="R32" s="45"/>
      <c r="S32" s="196"/>
      <c r="T32" s="212"/>
      <c r="U32" s="36"/>
      <c r="V32" s="45"/>
      <c r="W32" s="196"/>
      <c r="X32" s="212"/>
      <c r="Y32" s="36"/>
      <c r="Z32" s="45"/>
      <c r="AA32" s="196"/>
      <c r="AB32" s="212"/>
      <c r="AC32" s="36"/>
      <c r="AD32" s="45"/>
      <c r="AE32" s="196"/>
      <c r="AF32" s="212"/>
      <c r="AG32" s="50"/>
    </row>
    <row r="33" spans="1:33" s="84" customFormat="1" ht="15.95" customHeight="1" x14ac:dyDescent="0.15">
      <c r="A33" s="59"/>
      <c r="B33" s="60" t="s">
        <v>481</v>
      </c>
      <c r="C33" s="53">
        <f>SUM(C31:C32)</f>
        <v>1280</v>
      </c>
      <c r="D33" s="61">
        <f>SUM(D31:D32)</f>
        <v>0</v>
      </c>
      <c r="E33" s="59"/>
      <c r="F33" s="60" t="s">
        <v>481</v>
      </c>
      <c r="G33" s="53">
        <f>SUM(G31:G32)</f>
        <v>630</v>
      </c>
      <c r="H33" s="61">
        <f>SUM(H31:H32)</f>
        <v>0</v>
      </c>
      <c r="I33" s="59"/>
      <c r="J33" s="60" t="s">
        <v>481</v>
      </c>
      <c r="K33" s="53">
        <f>SUM(K31:K32)</f>
        <v>20</v>
      </c>
      <c r="L33" s="61">
        <f>SUM(L31:L32)</f>
        <v>0</v>
      </c>
      <c r="M33" s="59"/>
      <c r="N33" s="60"/>
      <c r="O33" s="53"/>
      <c r="P33" s="61"/>
      <c r="Q33" s="59"/>
      <c r="R33" s="60"/>
      <c r="S33" s="53"/>
      <c r="T33" s="61"/>
      <c r="U33" s="59"/>
      <c r="V33" s="60"/>
      <c r="W33" s="53"/>
      <c r="X33" s="61"/>
      <c r="Y33" s="59"/>
      <c r="Z33" s="60"/>
      <c r="AA33" s="53"/>
      <c r="AB33" s="61"/>
      <c r="AC33" s="59"/>
      <c r="AD33" s="60" t="s">
        <v>481</v>
      </c>
      <c r="AE33" s="53">
        <f>SUM(AE31:AE32)</f>
        <v>20</v>
      </c>
      <c r="AF33" s="61">
        <f>SUM(AF31:AF32)</f>
        <v>0</v>
      </c>
      <c r="AG33" s="50"/>
    </row>
    <row r="34" spans="1:33" s="84" customFormat="1" ht="15.95" customHeight="1" x14ac:dyDescent="0.15">
      <c r="A34" s="74"/>
      <c r="B34" s="75" t="s">
        <v>90</v>
      </c>
      <c r="C34" s="76"/>
      <c r="D34" s="77"/>
      <c r="E34" s="171"/>
      <c r="F34" s="172"/>
      <c r="G34" s="76"/>
      <c r="H34" s="77"/>
      <c r="I34" s="71"/>
      <c r="J34" s="71"/>
      <c r="K34" s="72" t="s">
        <v>91</v>
      </c>
      <c r="L34" s="73">
        <f>C37+G37+K37+O37+S37+W37+AA37+AE37</f>
        <v>310</v>
      </c>
      <c r="M34" s="71"/>
      <c r="N34" s="71"/>
      <c r="O34" s="72" t="s">
        <v>92</v>
      </c>
      <c r="P34" s="169">
        <f>D37+H37+L37+P37+T37+X37+AB37+AF37</f>
        <v>0</v>
      </c>
      <c r="Q34" s="78"/>
      <c r="R34" s="79"/>
      <c r="S34" s="80"/>
      <c r="T34" s="81"/>
      <c r="U34" s="81"/>
      <c r="V34" s="81"/>
      <c r="W34" s="81"/>
      <c r="X34" s="81"/>
      <c r="Y34" s="78"/>
      <c r="Z34" s="79"/>
      <c r="AA34" s="125"/>
      <c r="AB34" s="126"/>
      <c r="AC34" s="78"/>
      <c r="AD34" s="79"/>
      <c r="AE34" s="125"/>
      <c r="AF34" s="170"/>
      <c r="AG34" s="50"/>
    </row>
    <row r="35" spans="1:33" s="84" customFormat="1" ht="15.95" customHeight="1" x14ac:dyDescent="0.15">
      <c r="A35" s="35"/>
      <c r="B35" s="45" t="s">
        <v>811</v>
      </c>
      <c r="C35" s="196">
        <v>120</v>
      </c>
      <c r="D35" s="212"/>
      <c r="E35" s="36"/>
      <c r="F35" s="45" t="s">
        <v>495</v>
      </c>
      <c r="G35" s="196">
        <v>20</v>
      </c>
      <c r="H35" s="212"/>
      <c r="I35" s="36"/>
      <c r="J35" s="45" t="s">
        <v>722</v>
      </c>
      <c r="K35" s="196">
        <v>10</v>
      </c>
      <c r="L35" s="212"/>
      <c r="M35" s="36"/>
      <c r="N35" s="45"/>
      <c r="O35" s="196"/>
      <c r="P35" s="212"/>
      <c r="Q35" s="36"/>
      <c r="R35" s="45"/>
      <c r="S35" s="196"/>
      <c r="T35" s="212"/>
      <c r="U35" s="36"/>
      <c r="V35" s="45" t="s">
        <v>1001</v>
      </c>
      <c r="W35" s="196"/>
      <c r="X35" s="212"/>
      <c r="Y35" s="36"/>
      <c r="Z35" s="45"/>
      <c r="AA35" s="196"/>
      <c r="AB35" s="212"/>
      <c r="AC35" s="36"/>
      <c r="AD35" s="45" t="s">
        <v>93</v>
      </c>
      <c r="AE35" s="196"/>
      <c r="AF35" s="212"/>
      <c r="AG35" s="50"/>
    </row>
    <row r="36" spans="1:33" s="84" customFormat="1" ht="15.95" customHeight="1" x14ac:dyDescent="0.15">
      <c r="A36" s="35"/>
      <c r="B36" s="45" t="s">
        <v>812</v>
      </c>
      <c r="C36" s="196">
        <v>130</v>
      </c>
      <c r="D36" s="212"/>
      <c r="E36" s="36"/>
      <c r="F36" s="45" t="s">
        <v>995</v>
      </c>
      <c r="G36" s="196"/>
      <c r="H36" s="212"/>
      <c r="I36" s="36"/>
      <c r="J36" s="45" t="s">
        <v>723</v>
      </c>
      <c r="K36" s="196">
        <v>20</v>
      </c>
      <c r="L36" s="212"/>
      <c r="M36" s="36"/>
      <c r="N36" s="45"/>
      <c r="O36" s="196"/>
      <c r="P36" s="212"/>
      <c r="Q36" s="36"/>
      <c r="R36" s="45"/>
      <c r="S36" s="196"/>
      <c r="T36" s="212"/>
      <c r="U36" s="36"/>
      <c r="V36" s="45" t="s">
        <v>1002</v>
      </c>
      <c r="W36" s="196"/>
      <c r="X36" s="212"/>
      <c r="Y36" s="36"/>
      <c r="Z36" s="45"/>
      <c r="AA36" s="196"/>
      <c r="AB36" s="212"/>
      <c r="AC36" s="36"/>
      <c r="AD36" s="45" t="s">
        <v>94</v>
      </c>
      <c r="AE36" s="196">
        <v>10</v>
      </c>
      <c r="AF36" s="212"/>
      <c r="AG36" s="50"/>
    </row>
    <row r="37" spans="1:33" s="84" customFormat="1" ht="15.95" customHeight="1" x14ac:dyDescent="0.15">
      <c r="A37" s="59"/>
      <c r="B37" s="60" t="s">
        <v>481</v>
      </c>
      <c r="C37" s="53">
        <f>SUM(C35:C36)</f>
        <v>250</v>
      </c>
      <c r="D37" s="61">
        <f>SUM(D35:D36)</f>
        <v>0</v>
      </c>
      <c r="E37" s="59"/>
      <c r="F37" s="60" t="s">
        <v>481</v>
      </c>
      <c r="G37" s="53">
        <f>SUM(G35:G36)</f>
        <v>20</v>
      </c>
      <c r="H37" s="61">
        <f>SUM(H35:H36)</f>
        <v>0</v>
      </c>
      <c r="I37" s="59"/>
      <c r="J37" s="60"/>
      <c r="K37" s="53">
        <f>SUM(K35:K36)</f>
        <v>30</v>
      </c>
      <c r="L37" s="61">
        <f>SUM(L35:L36)</f>
        <v>0</v>
      </c>
      <c r="M37" s="59"/>
      <c r="N37" s="60"/>
      <c r="O37" s="53"/>
      <c r="P37" s="61"/>
      <c r="Q37" s="59"/>
      <c r="R37" s="60"/>
      <c r="S37" s="53"/>
      <c r="T37" s="61"/>
      <c r="U37" s="59"/>
      <c r="V37" s="60"/>
      <c r="W37" s="53"/>
      <c r="X37" s="61"/>
      <c r="Y37" s="59"/>
      <c r="Z37" s="60"/>
      <c r="AA37" s="53"/>
      <c r="AB37" s="61"/>
      <c r="AC37" s="59"/>
      <c r="AD37" s="60" t="s">
        <v>481</v>
      </c>
      <c r="AE37" s="53">
        <f>SUM(AE35:AE36)</f>
        <v>10</v>
      </c>
      <c r="AF37" s="61">
        <f>SUM(AF35:AF36)</f>
        <v>0</v>
      </c>
      <c r="AG37" s="50"/>
    </row>
    <row r="38" spans="1:33" s="84" customFormat="1" ht="15.95" customHeight="1" x14ac:dyDescent="0.15">
      <c r="A38" s="59"/>
      <c r="B38" s="60" t="s">
        <v>482</v>
      </c>
      <c r="C38" s="53">
        <f>C18+C24+C29+C33+C37</f>
        <v>11030</v>
      </c>
      <c r="D38" s="61">
        <f>D18+D24+D29+D33+D37</f>
        <v>0</v>
      </c>
      <c r="E38" s="59"/>
      <c r="F38" s="60" t="s">
        <v>482</v>
      </c>
      <c r="G38" s="53">
        <f>G18+G24+G29+G33+G37</f>
        <v>4050</v>
      </c>
      <c r="H38" s="61">
        <f>H18+H24+H29+H33+H37</f>
        <v>0</v>
      </c>
      <c r="I38" s="59"/>
      <c r="J38" s="60" t="s">
        <v>482</v>
      </c>
      <c r="K38" s="53">
        <f>K18+K24+K29+K33+K37</f>
        <v>580</v>
      </c>
      <c r="L38" s="61">
        <f>L18+L24+L29+L33+L37</f>
        <v>0</v>
      </c>
      <c r="M38" s="59"/>
      <c r="N38" s="60"/>
      <c r="O38" s="53"/>
      <c r="P38" s="61"/>
      <c r="Q38" s="59"/>
      <c r="R38" s="60"/>
      <c r="S38" s="53"/>
      <c r="T38" s="61"/>
      <c r="U38" s="59"/>
      <c r="V38" s="60" t="s">
        <v>482</v>
      </c>
      <c r="W38" s="53">
        <f>W18+W24+W29+W33+W37</f>
        <v>650</v>
      </c>
      <c r="X38" s="61">
        <f>X18+X24+X29+X33+X37</f>
        <v>0</v>
      </c>
      <c r="Y38" s="59"/>
      <c r="Z38" s="60"/>
      <c r="AA38" s="53"/>
      <c r="AB38" s="61"/>
      <c r="AC38" s="59"/>
      <c r="AD38" s="60" t="s">
        <v>482</v>
      </c>
      <c r="AE38" s="53">
        <f>AE18+AE24+AE29+AE33+AE37</f>
        <v>310</v>
      </c>
      <c r="AF38" s="61">
        <f>AF18+AF24+AF29+AF33+AF37</f>
        <v>0</v>
      </c>
      <c r="AG38" s="50"/>
    </row>
    <row r="39" spans="1:33" ht="15.95" customHeight="1" x14ac:dyDescent="0.15">
      <c r="A39" s="46"/>
      <c r="B39" s="37" t="s">
        <v>724</v>
      </c>
      <c r="V39" s="48"/>
      <c r="AF39" s="62" t="s">
        <v>905</v>
      </c>
    </row>
    <row r="40" spans="1:33" ht="15.95" customHeight="1" x14ac:dyDescent="0.15">
      <c r="B40" s="37" t="s">
        <v>609</v>
      </c>
    </row>
    <row r="41" spans="1:33" ht="15.95" customHeight="1" x14ac:dyDescent="0.15">
      <c r="B41" s="37"/>
    </row>
  </sheetData>
  <sheetProtection algorithmName="SHA-512" hashValue="54OQfPMWibdbOj8Pn0AoTDBKUCuP+q50ew6SqpxDVTCEmsacl12cYZESltA2soS9CWcz/cvw51f42ZtcXFHlzg==" saltValue="vMAZq75Eiyml1McGfYFxvg=="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35"/>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50" customWidth="1"/>
    <col min="34" max="16384" width="9" style="84"/>
  </cols>
  <sheetData>
    <row r="1" spans="1:34" ht="15" customHeight="1" x14ac:dyDescent="0.15">
      <c r="AF1" s="122" t="s">
        <v>1017</v>
      </c>
      <c r="AG1" s="85"/>
    </row>
    <row r="2" spans="1:34" ht="15" customHeight="1" x14ac:dyDescent="0.15">
      <c r="AF2" s="99" t="str">
        <f>松江1!AF2</f>
        <v>島根県部数表</v>
      </c>
      <c r="AG2" s="86"/>
    </row>
    <row r="3" spans="1:34" ht="15" customHeight="1" x14ac:dyDescent="0.15">
      <c r="AF3" s="85" t="s">
        <v>129</v>
      </c>
    </row>
    <row r="4" spans="1:34" ht="5.0999999999999996" customHeight="1" x14ac:dyDescent="0.15"/>
    <row r="5" spans="1:34" ht="15.95" customHeight="1" x14ac:dyDescent="0.15">
      <c r="A5" s="31"/>
      <c r="B5" s="56" t="s">
        <v>492</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493</v>
      </c>
      <c r="W5" s="57" t="s">
        <v>355</v>
      </c>
      <c r="X5" s="58" t="s">
        <v>356</v>
      </c>
      <c r="Y5" s="31"/>
      <c r="Z5" s="56" t="s">
        <v>545</v>
      </c>
      <c r="AA5" s="57" t="s">
        <v>355</v>
      </c>
      <c r="AB5" s="58" t="s">
        <v>356</v>
      </c>
      <c r="AC5" s="31"/>
      <c r="AD5" s="56" t="s">
        <v>361</v>
      </c>
      <c r="AE5" s="57" t="s">
        <v>355</v>
      </c>
      <c r="AF5" s="58" t="s">
        <v>356</v>
      </c>
      <c r="AG5" s="118">
        <v>10</v>
      </c>
      <c r="AH5" s="42"/>
    </row>
    <row r="6" spans="1:34" s="39" customFormat="1" ht="15.95" customHeight="1" x14ac:dyDescent="0.15">
      <c r="A6" s="31"/>
      <c r="B6" s="32" t="s">
        <v>318</v>
      </c>
      <c r="C6" s="63"/>
      <c r="D6" s="64"/>
      <c r="E6" s="174"/>
      <c r="F6" s="175"/>
      <c r="G6" s="63"/>
      <c r="H6" s="64"/>
      <c r="I6" s="55"/>
      <c r="J6" s="55"/>
      <c r="K6" s="69" t="s">
        <v>316</v>
      </c>
      <c r="L6" s="70">
        <f>C28+G28+K28+O28+S28+W28+AA28+AE28</f>
        <v>7070</v>
      </c>
      <c r="M6" s="55"/>
      <c r="N6" s="55"/>
      <c r="O6" s="69" t="s">
        <v>317</v>
      </c>
      <c r="P6" s="173">
        <f>D28+H28+L28+P28+T28+X28+AB28+AF28</f>
        <v>0</v>
      </c>
      <c r="Q6" s="65"/>
      <c r="R6" s="66"/>
      <c r="S6" s="67"/>
      <c r="T6" s="68"/>
      <c r="U6" s="68"/>
      <c r="V6" s="68"/>
      <c r="W6" s="68"/>
      <c r="X6" s="68"/>
      <c r="Y6" s="65"/>
      <c r="Z6" s="66"/>
      <c r="AA6" s="127"/>
      <c r="AB6" s="128"/>
      <c r="AC6" s="65"/>
      <c r="AD6" s="66"/>
      <c r="AE6" s="127"/>
      <c r="AF6" s="176"/>
      <c r="AG6" s="41"/>
    </row>
    <row r="7" spans="1:34" s="39" customFormat="1" ht="15.95" customHeight="1" x14ac:dyDescent="0.15">
      <c r="A7" s="74"/>
      <c r="B7" s="75" t="s">
        <v>107</v>
      </c>
      <c r="C7" s="76"/>
      <c r="D7" s="77"/>
      <c r="E7" s="171"/>
      <c r="F7" s="172"/>
      <c r="G7" s="76"/>
      <c r="H7" s="77"/>
      <c r="I7" s="71"/>
      <c r="J7" s="71"/>
      <c r="K7" s="72" t="s">
        <v>108</v>
      </c>
      <c r="L7" s="73">
        <f>C21+G21+K21+O21+S21+W21+AA21+AE21</f>
        <v>6310</v>
      </c>
      <c r="M7" s="71"/>
      <c r="N7" s="71"/>
      <c r="O7" s="72" t="s">
        <v>109</v>
      </c>
      <c r="P7" s="169">
        <f>D21+H21+L21+P21+T21+X21+AB21+AF21</f>
        <v>0</v>
      </c>
      <c r="Q7" s="78"/>
      <c r="R7" s="79"/>
      <c r="S7" s="80"/>
      <c r="T7" s="81"/>
      <c r="U7" s="81"/>
      <c r="V7" s="81"/>
      <c r="W7" s="81"/>
      <c r="X7" s="81"/>
      <c r="Y7" s="78"/>
      <c r="Z7" s="79"/>
      <c r="AA7" s="125"/>
      <c r="AB7" s="126"/>
      <c r="AC7" s="78"/>
      <c r="AD7" s="79"/>
      <c r="AE7" s="125"/>
      <c r="AF7" s="170"/>
      <c r="AG7" s="41" t="s">
        <v>245</v>
      </c>
    </row>
    <row r="8" spans="1:34" s="39" customFormat="1" ht="15.95" customHeight="1" x14ac:dyDescent="0.15">
      <c r="A8" s="213"/>
      <c r="B8" s="214" t="s">
        <v>867</v>
      </c>
      <c r="C8" s="215">
        <v>930</v>
      </c>
      <c r="D8" s="216"/>
      <c r="E8" s="217"/>
      <c r="F8" s="214" t="s">
        <v>701</v>
      </c>
      <c r="G8" s="215">
        <v>710</v>
      </c>
      <c r="H8" s="216"/>
      <c r="I8" s="217"/>
      <c r="J8" s="214" t="s">
        <v>866</v>
      </c>
      <c r="K8" s="215">
        <v>60</v>
      </c>
      <c r="L8" s="216"/>
      <c r="M8" s="217"/>
      <c r="N8" s="214"/>
      <c r="O8" s="215"/>
      <c r="P8" s="216"/>
      <c r="Q8" s="217"/>
      <c r="R8" s="214"/>
      <c r="S8" s="215"/>
      <c r="T8" s="216"/>
      <c r="U8" s="217"/>
      <c r="V8" s="214" t="s">
        <v>701</v>
      </c>
      <c r="W8" s="215">
        <v>370</v>
      </c>
      <c r="X8" s="216"/>
      <c r="Y8" s="217"/>
      <c r="Z8" s="214"/>
      <c r="AA8" s="215"/>
      <c r="AB8" s="216"/>
      <c r="AC8" s="217"/>
      <c r="AD8" s="214" t="s">
        <v>866</v>
      </c>
      <c r="AE8" s="215">
        <v>40</v>
      </c>
      <c r="AF8" s="216"/>
      <c r="AG8" s="41" t="s">
        <v>246</v>
      </c>
    </row>
    <row r="9" spans="1:34" s="39" customFormat="1" ht="15.95" customHeight="1" x14ac:dyDescent="0.15">
      <c r="A9" s="33"/>
      <c r="B9" s="43" t="s">
        <v>869</v>
      </c>
      <c r="C9" s="195">
        <v>1000</v>
      </c>
      <c r="D9" s="210"/>
      <c r="E9" s="34"/>
      <c r="F9" s="214"/>
      <c r="G9" s="195"/>
      <c r="H9" s="210"/>
      <c r="I9" s="34"/>
      <c r="J9" s="43" t="s">
        <v>864</v>
      </c>
      <c r="K9" s="195">
        <v>90</v>
      </c>
      <c r="L9" s="210"/>
      <c r="M9" s="34"/>
      <c r="N9" s="43"/>
      <c r="O9" s="195"/>
      <c r="P9" s="210"/>
      <c r="Q9" s="34"/>
      <c r="R9" s="43"/>
      <c r="S9" s="195"/>
      <c r="T9" s="210"/>
      <c r="U9" s="34"/>
      <c r="V9" s="43"/>
      <c r="W9" s="195"/>
      <c r="X9" s="210"/>
      <c r="Y9" s="34"/>
      <c r="Z9" s="43"/>
      <c r="AA9" s="195"/>
      <c r="AB9" s="210"/>
      <c r="AC9" s="34"/>
      <c r="AD9" s="43" t="s">
        <v>864</v>
      </c>
      <c r="AE9" s="195">
        <v>20</v>
      </c>
      <c r="AF9" s="210"/>
      <c r="AG9" s="41" t="s">
        <v>244</v>
      </c>
    </row>
    <row r="10" spans="1:34" s="39" customFormat="1" ht="15.95" customHeight="1" x14ac:dyDescent="0.15">
      <c r="A10" s="33"/>
      <c r="B10" s="43" t="s">
        <v>870</v>
      </c>
      <c r="C10" s="195">
        <v>1200</v>
      </c>
      <c r="D10" s="210"/>
      <c r="E10" s="34"/>
      <c r="F10" s="43"/>
      <c r="G10" s="195"/>
      <c r="H10" s="210"/>
      <c r="I10" s="34"/>
      <c r="J10" s="43" t="s">
        <v>865</v>
      </c>
      <c r="K10" s="195">
        <v>60</v>
      </c>
      <c r="L10" s="210"/>
      <c r="M10" s="34"/>
      <c r="N10" s="43"/>
      <c r="O10" s="195"/>
      <c r="P10" s="210"/>
      <c r="Q10" s="34"/>
      <c r="R10" s="43"/>
      <c r="S10" s="195"/>
      <c r="T10" s="210"/>
      <c r="U10" s="34"/>
      <c r="V10" s="43"/>
      <c r="W10" s="195"/>
      <c r="X10" s="210"/>
      <c r="Y10" s="34"/>
      <c r="Z10" s="43"/>
      <c r="AA10" s="195"/>
      <c r="AB10" s="210"/>
      <c r="AC10" s="34"/>
      <c r="AD10" s="43" t="s">
        <v>865</v>
      </c>
      <c r="AE10" s="195">
        <v>20</v>
      </c>
      <c r="AF10" s="210"/>
      <c r="AG10" s="41"/>
    </row>
    <row r="11" spans="1:34" s="39" customFormat="1" ht="15.95" customHeight="1" x14ac:dyDescent="0.15">
      <c r="A11" s="33"/>
      <c r="B11" s="43" t="s">
        <v>165</v>
      </c>
      <c r="C11" s="195"/>
      <c r="D11" s="210"/>
      <c r="E11" s="34"/>
      <c r="F11" s="43"/>
      <c r="G11" s="195"/>
      <c r="H11" s="210"/>
      <c r="I11" s="34"/>
      <c r="J11" s="43"/>
      <c r="K11" s="195"/>
      <c r="L11" s="210"/>
      <c r="M11" s="34"/>
      <c r="N11" s="43"/>
      <c r="O11" s="195"/>
      <c r="P11" s="210"/>
      <c r="Q11" s="34"/>
      <c r="R11" s="43"/>
      <c r="S11" s="195"/>
      <c r="T11" s="210"/>
      <c r="U11" s="34"/>
      <c r="V11" s="43"/>
      <c r="W11" s="195"/>
      <c r="X11" s="210"/>
      <c r="Y11" s="34"/>
      <c r="Z11" s="43"/>
      <c r="AA11" s="195"/>
      <c r="AB11" s="210"/>
      <c r="AC11" s="34"/>
      <c r="AD11" s="43"/>
      <c r="AE11" s="195"/>
      <c r="AF11" s="210"/>
      <c r="AG11" s="41"/>
    </row>
    <row r="12" spans="1:34" s="39" customFormat="1" ht="15.95" customHeight="1" x14ac:dyDescent="0.15">
      <c r="A12" s="33"/>
      <c r="B12" s="43" t="s">
        <v>825</v>
      </c>
      <c r="C12" s="195">
        <v>210</v>
      </c>
      <c r="D12" s="210"/>
      <c r="E12" s="34"/>
      <c r="F12" s="43" t="s">
        <v>434</v>
      </c>
      <c r="G12" s="195">
        <v>20</v>
      </c>
      <c r="H12" s="210"/>
      <c r="I12" s="34"/>
      <c r="J12" s="43" t="s">
        <v>824</v>
      </c>
      <c r="K12" s="195">
        <v>10</v>
      </c>
      <c r="L12" s="210"/>
      <c r="M12" s="34"/>
      <c r="N12" s="43"/>
      <c r="O12" s="195"/>
      <c r="P12" s="210"/>
      <c r="Q12" s="34"/>
      <c r="R12" s="43"/>
      <c r="S12" s="195"/>
      <c r="T12" s="210"/>
      <c r="U12" s="34"/>
      <c r="V12" s="43"/>
      <c r="W12" s="195"/>
      <c r="X12" s="210"/>
      <c r="Y12" s="34"/>
      <c r="Z12" s="43"/>
      <c r="AA12" s="195"/>
      <c r="AB12" s="210"/>
      <c r="AC12" s="34"/>
      <c r="AD12" s="43"/>
      <c r="AE12" s="195"/>
      <c r="AF12" s="210"/>
      <c r="AG12" s="41"/>
    </row>
    <row r="13" spans="1:34" s="39" customFormat="1" ht="15.95" customHeight="1" x14ac:dyDescent="0.15">
      <c r="A13" s="33"/>
      <c r="B13" s="43" t="s">
        <v>813</v>
      </c>
      <c r="C13" s="195">
        <v>230</v>
      </c>
      <c r="D13" s="210"/>
      <c r="E13" s="34"/>
      <c r="F13" s="43" t="s">
        <v>691</v>
      </c>
      <c r="G13" s="195">
        <v>20</v>
      </c>
      <c r="H13" s="210"/>
      <c r="I13" s="34"/>
      <c r="J13" s="43" t="s">
        <v>725</v>
      </c>
      <c r="K13" s="195">
        <v>20</v>
      </c>
      <c r="L13" s="210"/>
      <c r="M13" s="34"/>
      <c r="N13" s="43"/>
      <c r="O13" s="195"/>
      <c r="P13" s="210"/>
      <c r="Q13" s="34"/>
      <c r="R13" s="43"/>
      <c r="S13" s="195"/>
      <c r="T13" s="210"/>
      <c r="U13" s="34"/>
      <c r="V13" s="43" t="s">
        <v>984</v>
      </c>
      <c r="W13" s="195"/>
      <c r="X13" s="210"/>
      <c r="Y13" s="34"/>
      <c r="Z13" s="43"/>
      <c r="AA13" s="195"/>
      <c r="AB13" s="210"/>
      <c r="AC13" s="34"/>
      <c r="AD13" s="43" t="s">
        <v>919</v>
      </c>
      <c r="AE13" s="195">
        <v>10</v>
      </c>
      <c r="AF13" s="210"/>
      <c r="AG13" s="41"/>
    </row>
    <row r="14" spans="1:34" s="39" customFormat="1" ht="15.95" customHeight="1" x14ac:dyDescent="0.15">
      <c r="A14" s="33"/>
      <c r="B14" s="43" t="s">
        <v>814</v>
      </c>
      <c r="C14" s="195">
        <v>130</v>
      </c>
      <c r="D14" s="210"/>
      <c r="E14" s="34"/>
      <c r="F14" s="43"/>
      <c r="G14" s="195"/>
      <c r="H14" s="210"/>
      <c r="I14" s="34"/>
      <c r="J14" s="43" t="s">
        <v>726</v>
      </c>
      <c r="K14" s="195">
        <v>10</v>
      </c>
      <c r="L14" s="210"/>
      <c r="M14" s="34"/>
      <c r="N14" s="43"/>
      <c r="O14" s="195"/>
      <c r="P14" s="210"/>
      <c r="Q14" s="34"/>
      <c r="R14" s="43"/>
      <c r="S14" s="195"/>
      <c r="T14" s="210"/>
      <c r="U14" s="34"/>
      <c r="V14" s="43"/>
      <c r="W14" s="195"/>
      <c r="X14" s="210"/>
      <c r="Y14" s="34"/>
      <c r="Z14" s="43"/>
      <c r="AA14" s="195"/>
      <c r="AB14" s="210"/>
      <c r="AC14" s="34"/>
      <c r="AD14" s="43"/>
      <c r="AE14" s="195"/>
      <c r="AF14" s="210"/>
      <c r="AG14" s="41"/>
    </row>
    <row r="15" spans="1:34" s="39" customFormat="1" ht="15.95" customHeight="1" x14ac:dyDescent="0.15">
      <c r="A15" s="33"/>
      <c r="B15" s="43" t="s">
        <v>815</v>
      </c>
      <c r="C15" s="195">
        <v>160</v>
      </c>
      <c r="D15" s="210"/>
      <c r="E15" s="34"/>
      <c r="F15" s="43" t="s">
        <v>985</v>
      </c>
      <c r="G15" s="195"/>
      <c r="H15" s="210"/>
      <c r="I15" s="34"/>
      <c r="J15" s="43" t="s">
        <v>102</v>
      </c>
      <c r="K15" s="195">
        <v>10</v>
      </c>
      <c r="L15" s="210"/>
      <c r="M15" s="34"/>
      <c r="N15" s="43"/>
      <c r="O15" s="195"/>
      <c r="P15" s="210"/>
      <c r="Q15" s="34"/>
      <c r="R15" s="43"/>
      <c r="S15" s="195"/>
      <c r="T15" s="210"/>
      <c r="U15" s="34"/>
      <c r="V15" s="43"/>
      <c r="W15" s="195"/>
      <c r="X15" s="210"/>
      <c r="Y15" s="34"/>
      <c r="Z15" s="43"/>
      <c r="AA15" s="195"/>
      <c r="AB15" s="210"/>
      <c r="AC15" s="34"/>
      <c r="AD15" s="43" t="s">
        <v>102</v>
      </c>
      <c r="AE15" s="195">
        <v>10</v>
      </c>
      <c r="AF15" s="210"/>
      <c r="AG15" s="41"/>
    </row>
    <row r="16" spans="1:34" s="39" customFormat="1" ht="15.95" customHeight="1" x14ac:dyDescent="0.15">
      <c r="A16" s="35"/>
      <c r="B16" s="45" t="s">
        <v>816</v>
      </c>
      <c r="C16" s="196">
        <v>140</v>
      </c>
      <c r="D16" s="212"/>
      <c r="E16" s="36"/>
      <c r="F16" s="45"/>
      <c r="G16" s="195"/>
      <c r="H16" s="212"/>
      <c r="I16" s="36"/>
      <c r="J16" s="45"/>
      <c r="K16" s="196"/>
      <c r="L16" s="212"/>
      <c r="M16" s="36"/>
      <c r="N16" s="45"/>
      <c r="O16" s="196"/>
      <c r="P16" s="212"/>
      <c r="Q16" s="36"/>
      <c r="R16" s="45"/>
      <c r="S16" s="196"/>
      <c r="T16" s="212"/>
      <c r="U16" s="36"/>
      <c r="V16" s="45"/>
      <c r="W16" s="196"/>
      <c r="X16" s="212"/>
      <c r="Y16" s="36"/>
      <c r="Z16" s="45"/>
      <c r="AA16" s="196"/>
      <c r="AB16" s="212"/>
      <c r="AC16" s="36"/>
      <c r="AD16" s="45"/>
      <c r="AE16" s="196"/>
      <c r="AF16" s="212"/>
      <c r="AG16" s="41"/>
    </row>
    <row r="17" spans="1:33" s="39" customFormat="1" ht="15.95" customHeight="1" x14ac:dyDescent="0.15">
      <c r="A17" s="35"/>
      <c r="B17" s="45"/>
      <c r="C17" s="196"/>
      <c r="D17" s="212"/>
      <c r="E17" s="36"/>
      <c r="F17" s="45"/>
      <c r="G17" s="196"/>
      <c r="H17" s="212"/>
      <c r="I17" s="36"/>
      <c r="J17" s="45"/>
      <c r="K17" s="196"/>
      <c r="L17" s="212"/>
      <c r="M17" s="36"/>
      <c r="N17" s="45"/>
      <c r="O17" s="196"/>
      <c r="P17" s="212"/>
      <c r="Q17" s="36"/>
      <c r="R17" s="45"/>
      <c r="S17" s="196"/>
      <c r="T17" s="212"/>
      <c r="U17" s="36"/>
      <c r="V17" s="45"/>
      <c r="W17" s="196"/>
      <c r="X17" s="212"/>
      <c r="Y17" s="36"/>
      <c r="Z17" s="45"/>
      <c r="AA17" s="196"/>
      <c r="AB17" s="212"/>
      <c r="AC17" s="36"/>
      <c r="AD17" s="45"/>
      <c r="AE17" s="196"/>
      <c r="AF17" s="212"/>
      <c r="AG17" s="41"/>
    </row>
    <row r="18" spans="1:33" s="39" customFormat="1" ht="15.95" customHeight="1" x14ac:dyDescent="0.15">
      <c r="A18" s="33"/>
      <c r="B18" s="43" t="s">
        <v>817</v>
      </c>
      <c r="C18" s="195">
        <v>80</v>
      </c>
      <c r="D18" s="210"/>
      <c r="E18" s="34"/>
      <c r="F18" s="43"/>
      <c r="G18" s="195"/>
      <c r="H18" s="210"/>
      <c r="I18" s="34"/>
      <c r="J18" s="43" t="s">
        <v>727</v>
      </c>
      <c r="K18" s="195">
        <v>20</v>
      </c>
      <c r="L18" s="210"/>
      <c r="M18" s="34"/>
      <c r="N18" s="43"/>
      <c r="O18" s="195"/>
      <c r="P18" s="210"/>
      <c r="Q18" s="33"/>
      <c r="R18" s="43"/>
      <c r="S18" s="195"/>
      <c r="T18" s="210"/>
      <c r="U18" s="34"/>
      <c r="V18" s="43"/>
      <c r="W18" s="195"/>
      <c r="X18" s="210"/>
      <c r="Y18" s="34"/>
      <c r="Z18" s="43"/>
      <c r="AA18" s="195"/>
      <c r="AB18" s="210"/>
      <c r="AC18" s="34"/>
      <c r="AD18" s="43"/>
      <c r="AE18" s="195"/>
      <c r="AF18" s="210"/>
      <c r="AG18" s="41"/>
    </row>
    <row r="19" spans="1:33" s="39" customFormat="1" ht="15.95" customHeight="1" x14ac:dyDescent="0.15">
      <c r="A19" s="33"/>
      <c r="B19" s="43" t="s">
        <v>818</v>
      </c>
      <c r="C19" s="195">
        <v>130</v>
      </c>
      <c r="D19" s="210"/>
      <c r="E19" s="34"/>
      <c r="F19" s="43" t="s">
        <v>898</v>
      </c>
      <c r="G19" s="195">
        <v>200</v>
      </c>
      <c r="H19" s="210"/>
      <c r="I19" s="34"/>
      <c r="J19" s="43" t="s">
        <v>103</v>
      </c>
      <c r="K19" s="195">
        <v>20</v>
      </c>
      <c r="L19" s="210"/>
      <c r="M19" s="34"/>
      <c r="N19" s="43"/>
      <c r="O19" s="195"/>
      <c r="P19" s="210"/>
      <c r="Q19" s="34"/>
      <c r="R19" s="43"/>
      <c r="S19" s="195"/>
      <c r="T19" s="210"/>
      <c r="U19" s="34"/>
      <c r="V19" s="43" t="s">
        <v>986</v>
      </c>
      <c r="W19" s="195"/>
      <c r="X19" s="210"/>
      <c r="Y19" s="34"/>
      <c r="Z19" s="43"/>
      <c r="AA19" s="195"/>
      <c r="AB19" s="210"/>
      <c r="AC19" s="34"/>
      <c r="AD19" s="43" t="s">
        <v>103</v>
      </c>
      <c r="AE19" s="195">
        <v>10</v>
      </c>
      <c r="AF19" s="210"/>
      <c r="AG19" s="41"/>
    </row>
    <row r="20" spans="1:33" s="39" customFormat="1" ht="15.95" customHeight="1" x14ac:dyDescent="0.15">
      <c r="A20" s="35"/>
      <c r="B20" s="45" t="s">
        <v>170</v>
      </c>
      <c r="C20" s="196">
        <v>330</v>
      </c>
      <c r="D20" s="212"/>
      <c r="E20" s="36"/>
      <c r="F20" s="45"/>
      <c r="G20" s="196"/>
      <c r="H20" s="212"/>
      <c r="I20" s="36"/>
      <c r="J20" s="45" t="s">
        <v>104</v>
      </c>
      <c r="K20" s="196">
        <v>30</v>
      </c>
      <c r="L20" s="212"/>
      <c r="M20" s="36"/>
      <c r="N20" s="45"/>
      <c r="O20" s="196"/>
      <c r="P20" s="212"/>
      <c r="Q20" s="36"/>
      <c r="R20" s="45"/>
      <c r="S20" s="196"/>
      <c r="T20" s="212"/>
      <c r="U20" s="36"/>
      <c r="V20" s="45"/>
      <c r="W20" s="196"/>
      <c r="X20" s="212"/>
      <c r="Y20" s="36"/>
      <c r="Z20" s="45"/>
      <c r="AA20" s="196"/>
      <c r="AB20" s="212"/>
      <c r="AC20" s="36"/>
      <c r="AD20" s="45" t="s">
        <v>104</v>
      </c>
      <c r="AE20" s="196">
        <v>10</v>
      </c>
      <c r="AF20" s="212"/>
      <c r="AG20" s="41"/>
    </row>
    <row r="21" spans="1:33" s="39" customFormat="1" ht="15.95" customHeight="1" x14ac:dyDescent="0.15">
      <c r="A21" s="59"/>
      <c r="B21" s="60" t="s">
        <v>394</v>
      </c>
      <c r="C21" s="53">
        <f>SUM(C8:C20)</f>
        <v>4540</v>
      </c>
      <c r="D21" s="61">
        <f>SUM(D8:D20)</f>
        <v>0</v>
      </c>
      <c r="E21" s="59"/>
      <c r="F21" s="60" t="s">
        <v>394</v>
      </c>
      <c r="G21" s="53">
        <f>SUM(G8:G20)</f>
        <v>950</v>
      </c>
      <c r="H21" s="61">
        <f>SUM(H8:H20)</f>
        <v>0</v>
      </c>
      <c r="I21" s="59"/>
      <c r="J21" s="60"/>
      <c r="K21" s="53">
        <f>SUM(K8:K20)</f>
        <v>330</v>
      </c>
      <c r="L21" s="61">
        <f>SUM(L8:L20)</f>
        <v>0</v>
      </c>
      <c r="M21" s="59"/>
      <c r="N21" s="60"/>
      <c r="O21" s="53"/>
      <c r="P21" s="61"/>
      <c r="Q21" s="59"/>
      <c r="R21" s="60"/>
      <c r="S21" s="53"/>
      <c r="T21" s="61"/>
      <c r="U21" s="59"/>
      <c r="V21" s="60" t="s">
        <v>456</v>
      </c>
      <c r="W21" s="53">
        <f>SUM(W8:W20)</f>
        <v>370</v>
      </c>
      <c r="X21" s="61">
        <f>SUM(X8:X20)</f>
        <v>0</v>
      </c>
      <c r="Y21" s="59"/>
      <c r="Z21" s="60"/>
      <c r="AA21" s="53"/>
      <c r="AB21" s="61"/>
      <c r="AC21" s="59"/>
      <c r="AD21" s="60" t="s">
        <v>394</v>
      </c>
      <c r="AE21" s="53">
        <f>SUM(AE8:AE20)</f>
        <v>120</v>
      </c>
      <c r="AF21" s="61">
        <f>SUM(AF8:AF20)</f>
        <v>0</v>
      </c>
      <c r="AG21" s="41"/>
    </row>
    <row r="22" spans="1:33" s="39" customFormat="1" ht="15.95" customHeight="1" x14ac:dyDescent="0.15">
      <c r="A22" s="74"/>
      <c r="B22" s="75" t="s">
        <v>110</v>
      </c>
      <c r="C22" s="76"/>
      <c r="D22" s="77"/>
      <c r="E22" s="171"/>
      <c r="F22" s="172"/>
      <c r="G22" s="76"/>
      <c r="H22" s="77"/>
      <c r="I22" s="71"/>
      <c r="J22" s="71"/>
      <c r="K22" s="72" t="s">
        <v>342</v>
      </c>
      <c r="L22" s="73">
        <f>C27+G27+K27+O27+S27+W27+AA27+AE27</f>
        <v>760</v>
      </c>
      <c r="M22" s="71"/>
      <c r="N22" s="71"/>
      <c r="O22" s="72" t="s">
        <v>343</v>
      </c>
      <c r="P22" s="169">
        <f>D27+H27+L27+P27+T27+X27+AB27+AF27</f>
        <v>0</v>
      </c>
      <c r="Q22" s="78"/>
      <c r="R22" s="79"/>
      <c r="S22" s="80"/>
      <c r="T22" s="81"/>
      <c r="U22" s="81"/>
      <c r="V22" s="81"/>
      <c r="W22" s="81"/>
      <c r="X22" s="81"/>
      <c r="Y22" s="78"/>
      <c r="Z22" s="79"/>
      <c r="AA22" s="125"/>
      <c r="AB22" s="126"/>
      <c r="AC22" s="78"/>
      <c r="AD22" s="79"/>
      <c r="AE22" s="125"/>
      <c r="AF22" s="170"/>
      <c r="AG22" s="41"/>
    </row>
    <row r="23" spans="1:33" s="39" customFormat="1" ht="15.95" customHeight="1" x14ac:dyDescent="0.15">
      <c r="A23" s="35"/>
      <c r="B23" s="45" t="s">
        <v>819</v>
      </c>
      <c r="C23" s="196">
        <v>260</v>
      </c>
      <c r="D23" s="212"/>
      <c r="E23" s="36"/>
      <c r="F23" s="45" t="s">
        <v>987</v>
      </c>
      <c r="G23" s="196"/>
      <c r="H23" s="212"/>
      <c r="I23" s="36"/>
      <c r="J23" s="45" t="s">
        <v>105</v>
      </c>
      <c r="K23" s="196">
        <v>50</v>
      </c>
      <c r="L23" s="212"/>
      <c r="M23" s="36"/>
      <c r="N23" s="45"/>
      <c r="O23" s="196"/>
      <c r="P23" s="212"/>
      <c r="Q23" s="36"/>
      <c r="R23" s="45"/>
      <c r="S23" s="196"/>
      <c r="T23" s="212"/>
      <c r="U23" s="36"/>
      <c r="V23" s="45" t="s">
        <v>987</v>
      </c>
      <c r="W23" s="196"/>
      <c r="X23" s="212"/>
      <c r="Y23" s="36"/>
      <c r="Z23" s="45"/>
      <c r="AA23" s="196"/>
      <c r="AB23" s="212"/>
      <c r="AC23" s="36"/>
      <c r="AD23" s="45" t="s">
        <v>105</v>
      </c>
      <c r="AE23" s="196">
        <v>10</v>
      </c>
      <c r="AF23" s="212"/>
      <c r="AG23" s="41"/>
    </row>
    <row r="24" spans="1:33" s="39" customFormat="1" ht="15.95" customHeight="1" x14ac:dyDescent="0.15">
      <c r="A24" s="35"/>
      <c r="B24" s="45" t="s">
        <v>820</v>
      </c>
      <c r="C24" s="196">
        <v>220</v>
      </c>
      <c r="D24" s="212"/>
      <c r="E24" s="36"/>
      <c r="F24" s="45" t="s">
        <v>988</v>
      </c>
      <c r="G24" s="196"/>
      <c r="H24" s="212"/>
      <c r="I24" s="36"/>
      <c r="J24" s="45" t="s">
        <v>106</v>
      </c>
      <c r="K24" s="196">
        <v>30</v>
      </c>
      <c r="L24" s="212"/>
      <c r="M24" s="36"/>
      <c r="N24" s="45"/>
      <c r="O24" s="196"/>
      <c r="P24" s="212"/>
      <c r="Q24" s="36"/>
      <c r="R24" s="45"/>
      <c r="S24" s="196"/>
      <c r="T24" s="212"/>
      <c r="U24" s="36"/>
      <c r="V24" s="45" t="s">
        <v>988</v>
      </c>
      <c r="W24" s="196"/>
      <c r="X24" s="212"/>
      <c r="Y24" s="36"/>
      <c r="Z24" s="45"/>
      <c r="AA24" s="196"/>
      <c r="AB24" s="212"/>
      <c r="AC24" s="36"/>
      <c r="AD24" s="45" t="s">
        <v>106</v>
      </c>
      <c r="AE24" s="196">
        <v>10</v>
      </c>
      <c r="AF24" s="212"/>
      <c r="AG24" s="41"/>
    </row>
    <row r="25" spans="1:33" s="39" customFormat="1" ht="15.95" customHeight="1" x14ac:dyDescent="0.15">
      <c r="A25" s="35"/>
      <c r="B25" s="45" t="s">
        <v>952</v>
      </c>
      <c r="C25" s="196">
        <v>150</v>
      </c>
      <c r="D25" s="212"/>
      <c r="E25" s="36"/>
      <c r="F25" s="45" t="s">
        <v>989</v>
      </c>
      <c r="G25" s="196"/>
      <c r="H25" s="212"/>
      <c r="I25" s="36"/>
      <c r="J25" s="45" t="s">
        <v>953</v>
      </c>
      <c r="K25" s="196">
        <v>20</v>
      </c>
      <c r="L25" s="212"/>
      <c r="M25" s="36"/>
      <c r="N25" s="45"/>
      <c r="O25" s="196"/>
      <c r="P25" s="212"/>
      <c r="Q25" s="36"/>
      <c r="R25" s="45"/>
      <c r="S25" s="196"/>
      <c r="T25" s="212"/>
      <c r="U25" s="36"/>
      <c r="V25" s="45" t="s">
        <v>989</v>
      </c>
      <c r="W25" s="196"/>
      <c r="X25" s="212"/>
      <c r="Y25" s="36"/>
      <c r="Z25" s="45"/>
      <c r="AA25" s="196"/>
      <c r="AB25" s="212"/>
      <c r="AC25" s="36"/>
      <c r="AD25" s="45" t="s">
        <v>953</v>
      </c>
      <c r="AE25" s="196">
        <v>10</v>
      </c>
      <c r="AF25" s="212"/>
      <c r="AG25" s="41"/>
    </row>
    <row r="26" spans="1:33" s="39" customFormat="1" ht="15.95" customHeight="1" x14ac:dyDescent="0.15">
      <c r="A26" s="35"/>
      <c r="B26" s="45"/>
      <c r="C26" s="196"/>
      <c r="D26" s="212"/>
      <c r="E26" s="36"/>
      <c r="F26" s="45"/>
      <c r="G26" s="196"/>
      <c r="H26" s="212"/>
      <c r="I26" s="36"/>
      <c r="J26" s="45"/>
      <c r="K26" s="196"/>
      <c r="L26" s="212"/>
      <c r="M26" s="36"/>
      <c r="N26" s="45"/>
      <c r="O26" s="196"/>
      <c r="P26" s="212"/>
      <c r="Q26" s="36"/>
      <c r="R26" s="45"/>
      <c r="S26" s="196"/>
      <c r="T26" s="212"/>
      <c r="U26" s="36"/>
      <c r="V26" s="45"/>
      <c r="W26" s="196"/>
      <c r="X26" s="212"/>
      <c r="Y26" s="36"/>
      <c r="Z26" s="45"/>
      <c r="AA26" s="196"/>
      <c r="AB26" s="212"/>
      <c r="AC26" s="36"/>
      <c r="AD26" s="45"/>
      <c r="AE26" s="196"/>
      <c r="AF26" s="212"/>
      <c r="AG26" s="41"/>
    </row>
    <row r="27" spans="1:33" s="39" customFormat="1" ht="15.95" customHeight="1" x14ac:dyDescent="0.15">
      <c r="A27" s="59"/>
      <c r="B27" s="60" t="s">
        <v>390</v>
      </c>
      <c r="C27" s="233">
        <f>SUM(C23:C26)</f>
        <v>630</v>
      </c>
      <c r="D27" s="234">
        <f>SUM(D23:D26)</f>
        <v>0</v>
      </c>
      <c r="E27" s="59"/>
      <c r="F27" s="60" t="s">
        <v>394</v>
      </c>
      <c r="G27" s="233"/>
      <c r="H27" s="234"/>
      <c r="I27" s="59"/>
      <c r="J27" s="60" t="s">
        <v>169</v>
      </c>
      <c r="K27" s="233">
        <f>SUM(K23:K26)</f>
        <v>100</v>
      </c>
      <c r="L27" s="234">
        <f>SUM(L23:L26)</f>
        <v>0</v>
      </c>
      <c r="M27" s="59"/>
      <c r="N27" s="60"/>
      <c r="O27" s="233"/>
      <c r="P27" s="234"/>
      <c r="Q27" s="59"/>
      <c r="R27" s="60"/>
      <c r="S27" s="233"/>
      <c r="T27" s="234"/>
      <c r="U27" s="59"/>
      <c r="V27" s="60"/>
      <c r="W27" s="233"/>
      <c r="X27" s="234"/>
      <c r="Y27" s="59"/>
      <c r="Z27" s="60"/>
      <c r="AA27" s="233"/>
      <c r="AB27" s="234"/>
      <c r="AC27" s="59"/>
      <c r="AD27" s="60" t="s">
        <v>390</v>
      </c>
      <c r="AE27" s="233">
        <f>SUM(AE23:AE26)</f>
        <v>30</v>
      </c>
      <c r="AF27" s="234">
        <f>SUM(AF23:AF26)</f>
        <v>0</v>
      </c>
      <c r="AG27" s="41"/>
    </row>
    <row r="28" spans="1:33" s="39" customFormat="1" ht="15.95" customHeight="1" x14ac:dyDescent="0.15">
      <c r="A28" s="59"/>
      <c r="B28" s="60" t="s">
        <v>111</v>
      </c>
      <c r="C28" s="53">
        <f>C21+C27</f>
        <v>5170</v>
      </c>
      <c r="D28" s="61">
        <f>D21+D27</f>
        <v>0</v>
      </c>
      <c r="E28" s="59"/>
      <c r="F28" s="60" t="s">
        <v>111</v>
      </c>
      <c r="G28" s="53">
        <f>G21+G27</f>
        <v>950</v>
      </c>
      <c r="H28" s="61">
        <f>H21+H27</f>
        <v>0</v>
      </c>
      <c r="I28" s="59"/>
      <c r="J28" s="60" t="s">
        <v>111</v>
      </c>
      <c r="K28" s="53">
        <f>K21+K27</f>
        <v>430</v>
      </c>
      <c r="L28" s="61">
        <f>L21+L27</f>
        <v>0</v>
      </c>
      <c r="M28" s="59"/>
      <c r="N28" s="60"/>
      <c r="O28" s="53"/>
      <c r="P28" s="61"/>
      <c r="Q28" s="59"/>
      <c r="R28" s="60"/>
      <c r="S28" s="53"/>
      <c r="T28" s="61"/>
      <c r="U28" s="59"/>
      <c r="V28" s="60" t="s">
        <v>111</v>
      </c>
      <c r="W28" s="53">
        <f>W21+W27</f>
        <v>370</v>
      </c>
      <c r="X28" s="61">
        <f>X21+X27</f>
        <v>0</v>
      </c>
      <c r="Y28" s="59"/>
      <c r="Z28" s="60"/>
      <c r="AA28" s="53"/>
      <c r="AB28" s="61"/>
      <c r="AC28" s="59"/>
      <c r="AD28" s="60" t="s">
        <v>111</v>
      </c>
      <c r="AE28" s="53">
        <f>AE21+AE27</f>
        <v>150</v>
      </c>
      <c r="AF28" s="61">
        <f>AF21+AF27</f>
        <v>0</v>
      </c>
      <c r="AG28" s="41"/>
    </row>
    <row r="29" spans="1:33" ht="15.95" customHeight="1" x14ac:dyDescent="0.15">
      <c r="B29" s="37" t="s">
        <v>845</v>
      </c>
      <c r="C29" s="142"/>
      <c r="D29" s="143"/>
      <c r="G29" s="142"/>
      <c r="H29" s="143"/>
      <c r="K29" s="142"/>
      <c r="L29" s="143"/>
      <c r="O29" s="142"/>
      <c r="P29" s="144"/>
      <c r="S29" s="142"/>
      <c r="T29" s="144"/>
      <c r="U29" s="89"/>
      <c r="V29" s="89"/>
      <c r="Y29" s="145"/>
      <c r="Z29" s="145"/>
      <c r="AA29" s="140"/>
      <c r="AB29" s="145"/>
      <c r="AC29" s="89"/>
      <c r="AD29" s="89"/>
      <c r="AE29" s="140"/>
      <c r="AF29" s="62" t="s">
        <v>905</v>
      </c>
    </row>
    <row r="30" spans="1:33" ht="15.95" customHeight="1" x14ac:dyDescent="0.15">
      <c r="B30" s="37" t="s">
        <v>609</v>
      </c>
      <c r="C30" s="142"/>
      <c r="D30" s="143"/>
      <c r="G30" s="142"/>
      <c r="H30" s="143"/>
      <c r="K30" s="142"/>
      <c r="L30" s="143"/>
      <c r="O30" s="142"/>
      <c r="P30" s="144"/>
      <c r="S30" s="142"/>
      <c r="T30" s="144"/>
      <c r="U30" s="89"/>
      <c r="V30" s="89"/>
      <c r="Y30" s="145"/>
      <c r="Z30" s="145"/>
      <c r="AA30" s="140"/>
      <c r="AB30" s="145"/>
      <c r="AC30" s="89"/>
      <c r="AD30" s="89"/>
      <c r="AE30" s="140"/>
      <c r="AF30" s="146"/>
    </row>
    <row r="31" spans="1:33" ht="15.95" customHeight="1" x14ac:dyDescent="0.15">
      <c r="B31" s="235" t="s">
        <v>921</v>
      </c>
      <c r="C31" s="235"/>
      <c r="D31" s="235"/>
      <c r="E31" s="235"/>
      <c r="F31" s="235"/>
      <c r="G31" s="235"/>
      <c r="H31" s="235"/>
      <c r="I31" s="235"/>
      <c r="J31" s="235"/>
      <c r="K31" s="235"/>
      <c r="L31" s="235"/>
      <c r="O31" s="136"/>
      <c r="P31" s="139"/>
      <c r="S31" s="136"/>
      <c r="T31" s="139"/>
      <c r="W31" s="136"/>
      <c r="X31" s="139"/>
      <c r="Y31" s="46"/>
      <c r="Z31" s="40"/>
      <c r="AA31" s="136"/>
      <c r="AB31" s="139"/>
      <c r="AE31" s="136"/>
      <c r="AF31" s="139"/>
    </row>
    <row r="32" spans="1:33" ht="15.95" customHeight="1" x14ac:dyDescent="0.15">
      <c r="O32" s="136"/>
      <c r="P32" s="139"/>
      <c r="S32" s="136"/>
      <c r="T32" s="139"/>
      <c r="W32" s="136"/>
      <c r="X32" s="139"/>
      <c r="Y32" s="46"/>
      <c r="Z32" s="40"/>
      <c r="AA32" s="136"/>
      <c r="AB32" s="139"/>
      <c r="AE32" s="136"/>
      <c r="AF32" s="139"/>
    </row>
    <row r="33" spans="1:32" ht="15.95" customHeight="1" x14ac:dyDescent="0.15">
      <c r="C33" s="136"/>
      <c r="D33" s="139"/>
      <c r="G33" s="136"/>
      <c r="H33" s="139"/>
      <c r="K33" s="136"/>
      <c r="L33" s="139"/>
      <c r="O33" s="136"/>
      <c r="P33" s="139"/>
      <c r="S33" s="136"/>
      <c r="T33" s="139"/>
      <c r="W33" s="136"/>
      <c r="X33" s="139"/>
      <c r="Y33" s="46"/>
      <c r="Z33" s="40"/>
      <c r="AA33" s="136"/>
      <c r="AB33" s="139"/>
      <c r="AE33" s="136"/>
      <c r="AF33" s="139"/>
    </row>
    <row r="34" spans="1:32" ht="15.95" customHeight="1" x14ac:dyDescent="0.15">
      <c r="A34" s="140"/>
      <c r="B34" s="141"/>
      <c r="C34" s="136"/>
      <c r="D34" s="137"/>
      <c r="E34" s="140"/>
      <c r="F34" s="141"/>
      <c r="G34" s="136"/>
      <c r="H34" s="137"/>
      <c r="I34" s="140"/>
      <c r="J34" s="141"/>
      <c r="K34" s="136"/>
      <c r="L34" s="137"/>
      <c r="M34" s="140"/>
      <c r="N34" s="141"/>
      <c r="O34" s="136"/>
      <c r="P34" s="137"/>
      <c r="Q34" s="140"/>
      <c r="R34" s="141"/>
      <c r="S34" s="136"/>
      <c r="T34" s="137"/>
      <c r="U34" s="140"/>
      <c r="V34" s="141"/>
      <c r="W34" s="136"/>
      <c r="X34" s="137"/>
      <c r="Y34" s="140"/>
      <c r="Z34" s="141"/>
      <c r="AA34" s="136"/>
      <c r="AB34" s="137"/>
      <c r="AC34" s="140"/>
      <c r="AD34" s="141"/>
      <c r="AE34" s="136"/>
      <c r="AF34" s="137"/>
    </row>
    <row r="35" spans="1:32" ht="15.95" customHeight="1" x14ac:dyDescent="0.15">
      <c r="A35" s="46"/>
      <c r="V35" s="48"/>
    </row>
  </sheetData>
  <sheetProtection algorithmName="SHA-512" hashValue="HRYy17NrbM8roolnkQz/jueeReq7Oz23QkhgaEIAIeQD3DZQvI5OB13rLYSn+rdgfvc6pjHd9sLIDphluA5wIA==" saltValue="lHxLjh6ysaVIPtZdYe2vLQ==" spinCount="100000" sheet="1" objects="1" scenarios="1"/>
  <mergeCells count="1">
    <mergeCell ref="B31:L31"/>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47"/>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1017</v>
      </c>
    </row>
    <row r="2" spans="1:34" ht="15" customHeight="1" x14ac:dyDescent="0.15">
      <c r="AF2" s="99" t="str">
        <f>松江1!AF2</f>
        <v>島根県部数表</v>
      </c>
    </row>
    <row r="3" spans="1:34" ht="15" customHeight="1" x14ac:dyDescent="0.15">
      <c r="AF3" s="122" t="s">
        <v>128</v>
      </c>
    </row>
    <row r="4" spans="1:34" ht="5.0999999999999996" customHeight="1" x14ac:dyDescent="0.15"/>
    <row r="5" spans="1:34" ht="15.95" customHeight="1" x14ac:dyDescent="0.15">
      <c r="A5" s="31"/>
      <c r="B5" s="56" t="s">
        <v>157</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361</v>
      </c>
      <c r="AE5" s="57" t="s">
        <v>355</v>
      </c>
      <c r="AF5" s="58" t="s">
        <v>356</v>
      </c>
      <c r="AG5" s="118">
        <v>11</v>
      </c>
      <c r="AH5" s="42"/>
    </row>
    <row r="6" spans="1:34" ht="15.95" customHeight="1" x14ac:dyDescent="0.15">
      <c r="A6" s="74"/>
      <c r="B6" s="83" t="s">
        <v>311</v>
      </c>
      <c r="C6" s="76"/>
      <c r="D6" s="77"/>
      <c r="E6" s="171"/>
      <c r="F6" s="172"/>
      <c r="G6" s="76"/>
      <c r="H6" s="77"/>
      <c r="I6" s="71"/>
      <c r="J6" s="71"/>
      <c r="K6" s="72" t="s">
        <v>313</v>
      </c>
      <c r="L6" s="73">
        <f>C28+G28+K28+O28+S28+W28+AA28+AE28</f>
        <v>14140</v>
      </c>
      <c r="M6" s="71"/>
      <c r="N6" s="71"/>
      <c r="O6" s="72" t="s">
        <v>312</v>
      </c>
      <c r="P6" s="169">
        <f>D28+H28+L28+P28+T28+X28+AB28+AF28</f>
        <v>0</v>
      </c>
      <c r="Q6" s="78"/>
      <c r="R6" s="79"/>
      <c r="S6" s="80"/>
      <c r="T6" s="81"/>
      <c r="U6" s="81"/>
      <c r="V6" s="81"/>
      <c r="W6" s="81"/>
      <c r="X6" s="81"/>
      <c r="Y6" s="78"/>
      <c r="Z6" s="79"/>
      <c r="AA6" s="125"/>
      <c r="AB6" s="126"/>
      <c r="AC6" s="78"/>
      <c r="AD6" s="79"/>
      <c r="AE6" s="125"/>
      <c r="AF6" s="170"/>
      <c r="AG6" s="50"/>
      <c r="AH6" s="42"/>
    </row>
    <row r="7" spans="1:34" ht="15.95" customHeight="1" x14ac:dyDescent="0.15">
      <c r="A7" s="74"/>
      <c r="B7" s="75" t="s">
        <v>112</v>
      </c>
      <c r="C7" s="76"/>
      <c r="D7" s="77"/>
      <c r="E7" s="171"/>
      <c r="F7" s="172"/>
      <c r="G7" s="76"/>
      <c r="H7" s="77"/>
      <c r="I7" s="71"/>
      <c r="J7" s="71"/>
      <c r="K7" s="72" t="s">
        <v>113</v>
      </c>
      <c r="L7" s="73">
        <f>C20+G20+K20+O20+S20+W20+AA20+AE20</f>
        <v>13440</v>
      </c>
      <c r="M7" s="71"/>
      <c r="N7" s="71"/>
      <c r="O7" s="72" t="s">
        <v>114</v>
      </c>
      <c r="P7" s="169">
        <f>D20+H20+L20+P20+T20+X20+AB20+AF20</f>
        <v>0</v>
      </c>
      <c r="Q7" s="78"/>
      <c r="R7" s="79"/>
      <c r="S7" s="80"/>
      <c r="T7" s="81"/>
      <c r="U7" s="81"/>
      <c r="V7" s="81"/>
      <c r="W7" s="81"/>
      <c r="X7" s="81"/>
      <c r="Y7" s="78"/>
      <c r="Z7" s="79"/>
      <c r="AA7" s="125"/>
      <c r="AB7" s="126"/>
      <c r="AC7" s="78"/>
      <c r="AD7" s="79"/>
      <c r="AE7" s="125"/>
      <c r="AF7" s="170"/>
      <c r="AG7" s="41" t="s">
        <v>236</v>
      </c>
      <c r="AH7" s="42"/>
    </row>
    <row r="8" spans="1:34" ht="15.95" customHeight="1" x14ac:dyDescent="0.15">
      <c r="A8" s="33"/>
      <c r="B8" s="43" t="s">
        <v>158</v>
      </c>
      <c r="C8" s="195">
        <v>3940</v>
      </c>
      <c r="D8" s="210"/>
      <c r="E8" s="34"/>
      <c r="F8" s="43" t="s">
        <v>350</v>
      </c>
      <c r="G8" s="195">
        <v>630</v>
      </c>
      <c r="H8" s="210"/>
      <c r="I8" s="33"/>
      <c r="J8" s="43" t="s">
        <v>557</v>
      </c>
      <c r="K8" s="195">
        <v>270</v>
      </c>
      <c r="L8" s="210"/>
      <c r="M8" s="33"/>
      <c r="N8" s="43"/>
      <c r="O8" s="195"/>
      <c r="P8" s="210"/>
      <c r="Q8" s="33"/>
      <c r="R8" s="43"/>
      <c r="S8" s="195"/>
      <c r="T8" s="210"/>
      <c r="U8" s="34"/>
      <c r="V8" s="43" t="s">
        <v>557</v>
      </c>
      <c r="W8" s="195">
        <v>150</v>
      </c>
      <c r="X8" s="210"/>
      <c r="Y8" s="34"/>
      <c r="Z8" s="43"/>
      <c r="AA8" s="195"/>
      <c r="AB8" s="210"/>
      <c r="AC8" s="34"/>
      <c r="AD8" s="43" t="s">
        <v>1019</v>
      </c>
      <c r="AE8" s="195"/>
      <c r="AF8" s="210"/>
      <c r="AG8" s="41" t="s">
        <v>237</v>
      </c>
    </row>
    <row r="9" spans="1:34" ht="15.95" customHeight="1" x14ac:dyDescent="0.15">
      <c r="A9" s="33"/>
      <c r="B9" s="43"/>
      <c r="C9" s="195"/>
      <c r="D9" s="210"/>
      <c r="E9" s="33"/>
      <c r="F9" s="43" t="s">
        <v>351</v>
      </c>
      <c r="G9" s="195">
        <v>750</v>
      </c>
      <c r="H9" s="210"/>
      <c r="I9" s="33"/>
      <c r="J9" s="43" t="s">
        <v>915</v>
      </c>
      <c r="K9" s="195">
        <v>360</v>
      </c>
      <c r="L9" s="210"/>
      <c r="M9" s="33"/>
      <c r="N9" s="43"/>
      <c r="O9" s="195"/>
      <c r="P9" s="210"/>
      <c r="Q9" s="33"/>
      <c r="R9" s="43"/>
      <c r="S9" s="195"/>
      <c r="T9" s="210"/>
      <c r="U9" s="34"/>
      <c r="V9" s="43"/>
      <c r="W9" s="195"/>
      <c r="X9" s="210"/>
      <c r="Y9" s="34"/>
      <c r="Z9" s="43"/>
      <c r="AA9" s="195"/>
      <c r="AB9" s="210"/>
      <c r="AC9" s="34"/>
      <c r="AD9" s="43" t="s">
        <v>582</v>
      </c>
      <c r="AE9" s="195">
        <v>150</v>
      </c>
      <c r="AF9" s="210"/>
      <c r="AG9" s="41" t="s">
        <v>238</v>
      </c>
    </row>
    <row r="10" spans="1:34" ht="15.95" customHeight="1" x14ac:dyDescent="0.15">
      <c r="A10" s="33"/>
      <c r="B10" s="43"/>
      <c r="C10" s="195"/>
      <c r="D10" s="210"/>
      <c r="E10" s="34"/>
      <c r="F10" s="43" t="s">
        <v>352</v>
      </c>
      <c r="G10" s="195">
        <v>470</v>
      </c>
      <c r="H10" s="210"/>
      <c r="I10" s="33"/>
      <c r="J10" s="43" t="s">
        <v>164</v>
      </c>
      <c r="K10" s="195">
        <v>330</v>
      </c>
      <c r="L10" s="210"/>
      <c r="M10" s="33"/>
      <c r="N10" s="43"/>
      <c r="O10" s="195"/>
      <c r="P10" s="210"/>
      <c r="Q10" s="33"/>
      <c r="R10" s="43"/>
      <c r="S10" s="195"/>
      <c r="T10" s="210"/>
      <c r="U10" s="34"/>
      <c r="V10" s="43"/>
      <c r="W10" s="195"/>
      <c r="X10" s="210"/>
      <c r="Y10" s="34"/>
      <c r="Z10" s="43"/>
      <c r="AA10" s="195"/>
      <c r="AB10" s="210"/>
      <c r="AC10" s="34"/>
      <c r="AD10" s="43" t="s">
        <v>914</v>
      </c>
      <c r="AE10" s="195"/>
      <c r="AF10" s="210"/>
    </row>
    <row r="11" spans="1:34" ht="15.95" customHeight="1" x14ac:dyDescent="0.15">
      <c r="A11" s="35"/>
      <c r="B11" s="45"/>
      <c r="C11" s="196"/>
      <c r="D11" s="212"/>
      <c r="E11" s="36"/>
      <c r="F11" s="45" t="s">
        <v>161</v>
      </c>
      <c r="G11" s="196">
        <v>760</v>
      </c>
      <c r="H11" s="212"/>
      <c r="I11" s="35"/>
      <c r="J11" s="45"/>
      <c r="K11" s="196"/>
      <c r="L11" s="212"/>
      <c r="M11" s="35"/>
      <c r="N11" s="45"/>
      <c r="O11" s="196"/>
      <c r="P11" s="212"/>
      <c r="Q11" s="35"/>
      <c r="R11" s="45"/>
      <c r="S11" s="196"/>
      <c r="T11" s="212"/>
      <c r="U11" s="36"/>
      <c r="V11" s="45"/>
      <c r="W11" s="196"/>
      <c r="X11" s="212"/>
      <c r="Y11" s="36"/>
      <c r="Z11" s="45"/>
      <c r="AA11" s="196"/>
      <c r="AB11" s="212"/>
      <c r="AC11" s="36"/>
      <c r="AD11" s="45" t="s">
        <v>1020</v>
      </c>
      <c r="AE11" s="196"/>
      <c r="AF11" s="212"/>
      <c r="AG11" s="41" t="s">
        <v>240</v>
      </c>
    </row>
    <row r="12" spans="1:34" ht="15.95" customHeight="1" x14ac:dyDescent="0.15">
      <c r="A12" s="33"/>
      <c r="B12" s="43" t="s">
        <v>863</v>
      </c>
      <c r="C12" s="195">
        <v>4550</v>
      </c>
      <c r="D12" s="210"/>
      <c r="E12" s="34"/>
      <c r="F12" s="43" t="s">
        <v>549</v>
      </c>
      <c r="G12" s="195">
        <v>280</v>
      </c>
      <c r="H12" s="210"/>
      <c r="I12" s="33"/>
      <c r="J12" s="43" t="s">
        <v>1003</v>
      </c>
      <c r="K12" s="195">
        <v>320</v>
      </c>
      <c r="L12" s="210"/>
      <c r="M12" s="33"/>
      <c r="N12" s="43"/>
      <c r="O12" s="195"/>
      <c r="P12" s="210"/>
      <c r="Q12" s="33"/>
      <c r="R12" s="43"/>
      <c r="S12" s="195"/>
      <c r="T12" s="210"/>
      <c r="U12" s="34"/>
      <c r="V12" s="43" t="s">
        <v>1008</v>
      </c>
      <c r="W12" s="195"/>
      <c r="X12" s="210"/>
      <c r="Y12" s="34"/>
      <c r="Z12" s="43"/>
      <c r="AA12" s="195"/>
      <c r="AB12" s="210"/>
      <c r="AC12" s="34"/>
      <c r="AD12" s="43" t="s">
        <v>745</v>
      </c>
      <c r="AE12" s="195">
        <v>70</v>
      </c>
      <c r="AF12" s="210"/>
      <c r="AG12" s="41" t="s">
        <v>241</v>
      </c>
    </row>
    <row r="13" spans="1:34" ht="15.95" customHeight="1" x14ac:dyDescent="0.15">
      <c r="A13" s="33"/>
      <c r="B13" s="43"/>
      <c r="C13" s="195"/>
      <c r="D13" s="210"/>
      <c r="E13" s="33"/>
      <c r="F13" s="43"/>
      <c r="G13" s="195"/>
      <c r="H13" s="210"/>
      <c r="I13" s="33"/>
      <c r="J13" s="43"/>
      <c r="K13" s="195"/>
      <c r="L13" s="210"/>
      <c r="M13" s="33"/>
      <c r="N13" s="43"/>
      <c r="O13" s="195"/>
      <c r="P13" s="210"/>
      <c r="Q13" s="33"/>
      <c r="R13" s="43"/>
      <c r="S13" s="195"/>
      <c r="T13" s="210"/>
      <c r="U13" s="34"/>
      <c r="V13" s="43"/>
      <c r="W13" s="195"/>
      <c r="X13" s="210"/>
      <c r="Y13" s="34"/>
      <c r="Z13" s="43"/>
      <c r="AA13" s="195"/>
      <c r="AB13" s="210"/>
      <c r="AC13" s="34"/>
      <c r="AD13" s="43"/>
      <c r="AE13" s="195"/>
      <c r="AF13" s="210"/>
      <c r="AG13" s="41" t="s">
        <v>239</v>
      </c>
    </row>
    <row r="14" spans="1:34" ht="15.95" customHeight="1" x14ac:dyDescent="0.15">
      <c r="A14" s="33"/>
      <c r="B14" s="43"/>
      <c r="C14" s="195"/>
      <c r="D14" s="210"/>
      <c r="E14" s="33"/>
      <c r="F14" s="43"/>
      <c r="G14" s="195"/>
      <c r="H14" s="210"/>
      <c r="I14" s="33"/>
      <c r="J14" s="43"/>
      <c r="K14" s="195"/>
      <c r="L14" s="210"/>
      <c r="M14" s="33"/>
      <c r="N14" s="43"/>
      <c r="O14" s="195"/>
      <c r="P14" s="210"/>
      <c r="Q14" s="33"/>
      <c r="R14" s="43"/>
      <c r="S14" s="195"/>
      <c r="T14" s="210"/>
      <c r="U14" s="34"/>
      <c r="V14" s="43"/>
      <c r="W14" s="195"/>
      <c r="X14" s="210"/>
      <c r="Y14" s="34"/>
      <c r="Z14" s="43"/>
      <c r="AA14" s="195"/>
      <c r="AB14" s="210"/>
      <c r="AC14" s="34"/>
      <c r="AD14" s="43"/>
      <c r="AE14" s="195"/>
      <c r="AF14" s="210"/>
    </row>
    <row r="15" spans="1:34" ht="15.95" customHeight="1" x14ac:dyDescent="0.15">
      <c r="A15" s="33"/>
      <c r="B15" s="43"/>
      <c r="C15" s="195"/>
      <c r="D15" s="210"/>
      <c r="E15" s="33"/>
      <c r="F15" s="43"/>
      <c r="G15" s="195"/>
      <c r="H15" s="210"/>
      <c r="I15" s="33"/>
      <c r="J15" s="43"/>
      <c r="K15" s="195"/>
      <c r="L15" s="210"/>
      <c r="M15" s="33"/>
      <c r="N15" s="43"/>
      <c r="O15" s="195"/>
      <c r="P15" s="210"/>
      <c r="Q15" s="33"/>
      <c r="R15" s="43"/>
      <c r="S15" s="195"/>
      <c r="T15" s="210"/>
      <c r="U15" s="34"/>
      <c r="V15" s="43"/>
      <c r="W15" s="195"/>
      <c r="X15" s="210"/>
      <c r="Y15" s="34"/>
      <c r="Z15" s="43"/>
      <c r="AA15" s="195"/>
      <c r="AB15" s="210"/>
      <c r="AC15" s="34"/>
      <c r="AD15" s="43"/>
      <c r="AE15" s="195"/>
      <c r="AF15" s="210"/>
    </row>
    <row r="16" spans="1:34" ht="15.95" customHeight="1" x14ac:dyDescent="0.15">
      <c r="A16" s="33"/>
      <c r="B16" s="43"/>
      <c r="C16" s="195"/>
      <c r="D16" s="210"/>
      <c r="E16" s="33"/>
      <c r="F16" s="43"/>
      <c r="G16" s="195"/>
      <c r="H16" s="210"/>
      <c r="I16" s="33"/>
      <c r="J16" s="43"/>
      <c r="K16" s="195"/>
      <c r="L16" s="210"/>
      <c r="M16" s="33"/>
      <c r="N16" s="43"/>
      <c r="O16" s="195"/>
      <c r="P16" s="210"/>
      <c r="Q16" s="33"/>
      <c r="R16" s="43"/>
      <c r="S16" s="195"/>
      <c r="T16" s="210"/>
      <c r="U16" s="34"/>
      <c r="V16" s="43"/>
      <c r="W16" s="195"/>
      <c r="X16" s="210"/>
      <c r="Y16" s="34"/>
      <c r="Z16" s="43"/>
      <c r="AA16" s="195"/>
      <c r="AB16" s="210"/>
      <c r="AC16" s="34"/>
      <c r="AD16" s="43"/>
      <c r="AE16" s="195"/>
      <c r="AF16" s="210"/>
    </row>
    <row r="17" spans="1:32" ht="15.95" customHeight="1" x14ac:dyDescent="0.15">
      <c r="A17" s="33"/>
      <c r="B17" s="43"/>
      <c r="C17" s="195"/>
      <c r="D17" s="210"/>
      <c r="E17" s="33"/>
      <c r="F17" s="43"/>
      <c r="G17" s="195"/>
      <c r="H17" s="210"/>
      <c r="I17" s="33"/>
      <c r="J17" s="43"/>
      <c r="K17" s="195"/>
      <c r="L17" s="210"/>
      <c r="M17" s="33"/>
      <c r="N17" s="43"/>
      <c r="O17" s="195"/>
      <c r="P17" s="210"/>
      <c r="Q17" s="33"/>
      <c r="R17" s="43"/>
      <c r="S17" s="195"/>
      <c r="T17" s="210"/>
      <c r="U17" s="34"/>
      <c r="V17" s="43"/>
      <c r="W17" s="195"/>
      <c r="X17" s="210"/>
      <c r="Y17" s="34"/>
      <c r="Z17" s="43"/>
      <c r="AA17" s="195"/>
      <c r="AB17" s="210"/>
      <c r="AC17" s="34"/>
      <c r="AD17" s="43"/>
      <c r="AE17" s="195"/>
      <c r="AF17" s="210"/>
    </row>
    <row r="18" spans="1:32" ht="15.95" customHeight="1" x14ac:dyDescent="0.15">
      <c r="A18" s="33"/>
      <c r="B18" s="43" t="s">
        <v>821</v>
      </c>
      <c r="C18" s="195">
        <v>340</v>
      </c>
      <c r="D18" s="210"/>
      <c r="E18" s="33"/>
      <c r="F18" s="43"/>
      <c r="G18" s="195"/>
      <c r="H18" s="210"/>
      <c r="I18" s="33"/>
      <c r="J18" s="43" t="s">
        <v>1004</v>
      </c>
      <c r="K18" s="195">
        <v>30</v>
      </c>
      <c r="L18" s="210"/>
      <c r="M18" s="34"/>
      <c r="N18" s="43"/>
      <c r="O18" s="195"/>
      <c r="P18" s="210"/>
      <c r="Q18" s="33"/>
      <c r="R18" s="43"/>
      <c r="S18" s="195"/>
      <c r="T18" s="210"/>
      <c r="U18" s="34"/>
      <c r="V18" s="43" t="s">
        <v>1007</v>
      </c>
      <c r="W18" s="195"/>
      <c r="X18" s="210"/>
      <c r="Y18" s="34"/>
      <c r="Z18" s="43"/>
      <c r="AA18" s="195"/>
      <c r="AB18" s="210"/>
      <c r="AC18" s="34"/>
      <c r="AD18" s="43" t="s">
        <v>124</v>
      </c>
      <c r="AE18" s="195">
        <v>10</v>
      </c>
      <c r="AF18" s="210"/>
    </row>
    <row r="19" spans="1:32" ht="15.95" customHeight="1" x14ac:dyDescent="0.15">
      <c r="A19" s="33"/>
      <c r="B19" s="43" t="s">
        <v>429</v>
      </c>
      <c r="C19" s="195">
        <v>30</v>
      </c>
      <c r="D19" s="210"/>
      <c r="E19" s="34"/>
      <c r="F19" s="43"/>
      <c r="G19" s="195"/>
      <c r="H19" s="210"/>
      <c r="I19" s="33"/>
      <c r="J19" s="43"/>
      <c r="K19" s="195"/>
      <c r="L19" s="210"/>
      <c r="M19" s="34"/>
      <c r="N19" s="43"/>
      <c r="O19" s="195"/>
      <c r="P19" s="210"/>
      <c r="Q19" s="34"/>
      <c r="R19" s="43"/>
      <c r="S19" s="195"/>
      <c r="T19" s="210"/>
      <c r="U19" s="34"/>
      <c r="V19" s="43"/>
      <c r="W19" s="195"/>
      <c r="X19" s="210"/>
      <c r="Y19" s="34"/>
      <c r="Z19" s="43"/>
      <c r="AA19" s="195"/>
      <c r="AB19" s="210"/>
      <c r="AC19" s="34"/>
      <c r="AD19" s="43"/>
      <c r="AE19" s="195"/>
      <c r="AF19" s="210"/>
    </row>
    <row r="20" spans="1:32" ht="15.95" customHeight="1" x14ac:dyDescent="0.15">
      <c r="A20" s="59"/>
      <c r="B20" s="60" t="s">
        <v>430</v>
      </c>
      <c r="C20" s="53">
        <f>SUM(C8:C19)</f>
        <v>8860</v>
      </c>
      <c r="D20" s="61">
        <f>SUM(D8:D19)</f>
        <v>0</v>
      </c>
      <c r="E20" s="59"/>
      <c r="F20" s="60" t="s">
        <v>397</v>
      </c>
      <c r="G20" s="53">
        <f>SUM(G8:G19)</f>
        <v>2890</v>
      </c>
      <c r="H20" s="61">
        <f>SUM(H8:H19)</f>
        <v>0</v>
      </c>
      <c r="I20" s="59"/>
      <c r="J20" s="60" t="s">
        <v>430</v>
      </c>
      <c r="K20" s="53">
        <f>SUM(K8:K19)</f>
        <v>1310</v>
      </c>
      <c r="L20" s="61">
        <f>SUM(L8:L19)</f>
        <v>0</v>
      </c>
      <c r="M20" s="59"/>
      <c r="N20" s="60"/>
      <c r="O20" s="53"/>
      <c r="P20" s="61"/>
      <c r="Q20" s="59"/>
      <c r="R20" s="60"/>
      <c r="S20" s="53"/>
      <c r="T20" s="61"/>
      <c r="U20" s="59"/>
      <c r="V20" s="60" t="s">
        <v>435</v>
      </c>
      <c r="W20" s="53">
        <f>SUM(W8:W19)</f>
        <v>150</v>
      </c>
      <c r="X20" s="61">
        <f>SUM(X8:X19)</f>
        <v>0</v>
      </c>
      <c r="Y20" s="59"/>
      <c r="Z20" s="60"/>
      <c r="AA20" s="53"/>
      <c r="AB20" s="61"/>
      <c r="AC20" s="59"/>
      <c r="AD20" s="60" t="s">
        <v>397</v>
      </c>
      <c r="AE20" s="53">
        <f>SUM(AE8:AE19)</f>
        <v>230</v>
      </c>
      <c r="AF20" s="61">
        <f>SUM(AF8:AF19)</f>
        <v>0</v>
      </c>
    </row>
    <row r="21" spans="1:32" ht="15.95" customHeight="1" x14ac:dyDescent="0.15">
      <c r="A21" s="74"/>
      <c r="B21" s="75" t="s">
        <v>115</v>
      </c>
      <c r="C21" s="76"/>
      <c r="D21" s="77"/>
      <c r="E21" s="171"/>
      <c r="F21" s="172"/>
      <c r="G21" s="76"/>
      <c r="H21" s="77"/>
      <c r="I21" s="71"/>
      <c r="J21" s="71"/>
      <c r="K21" s="72" t="s">
        <v>116</v>
      </c>
      <c r="L21" s="73">
        <f>C23+G23+K23+O23+S23+W23+AA23+AE23</f>
        <v>270</v>
      </c>
      <c r="M21" s="71"/>
      <c r="N21" s="71"/>
      <c r="O21" s="72" t="s">
        <v>117</v>
      </c>
      <c r="P21" s="169">
        <f>D23+H23+L23+P23+T23+X23+AB23+AF23</f>
        <v>0</v>
      </c>
      <c r="Q21" s="78"/>
      <c r="R21" s="79"/>
      <c r="S21" s="80"/>
      <c r="T21" s="81"/>
      <c r="U21" s="81"/>
      <c r="V21" s="81"/>
      <c r="W21" s="81"/>
      <c r="X21" s="81"/>
      <c r="Y21" s="78"/>
      <c r="Z21" s="79"/>
      <c r="AA21" s="125"/>
      <c r="AB21" s="126"/>
      <c r="AC21" s="78"/>
      <c r="AD21" s="79"/>
      <c r="AE21" s="125"/>
      <c r="AF21" s="170"/>
    </row>
    <row r="22" spans="1:32" ht="15.95" customHeight="1" x14ac:dyDescent="0.15">
      <c r="A22" s="213"/>
      <c r="B22" s="214" t="s">
        <v>822</v>
      </c>
      <c r="C22" s="215">
        <v>230</v>
      </c>
      <c r="D22" s="216"/>
      <c r="E22" s="217"/>
      <c r="F22" s="214" t="s">
        <v>1006</v>
      </c>
      <c r="G22" s="215"/>
      <c r="H22" s="216"/>
      <c r="I22" s="217"/>
      <c r="J22" s="214" t="s">
        <v>1005</v>
      </c>
      <c r="K22" s="215">
        <v>40</v>
      </c>
      <c r="L22" s="216"/>
      <c r="M22" s="217"/>
      <c r="N22" s="214"/>
      <c r="O22" s="215"/>
      <c r="P22" s="216"/>
      <c r="Q22" s="217"/>
      <c r="R22" s="214"/>
      <c r="S22" s="215"/>
      <c r="T22" s="216"/>
      <c r="U22" s="217"/>
      <c r="V22" s="214" t="s">
        <v>1006</v>
      </c>
      <c r="W22" s="215"/>
      <c r="X22" s="216"/>
      <c r="Y22" s="217"/>
      <c r="Z22" s="214"/>
      <c r="AA22" s="215"/>
      <c r="AB22" s="216"/>
      <c r="AC22" s="217"/>
      <c r="AD22" s="214"/>
      <c r="AE22" s="215"/>
      <c r="AF22" s="216"/>
    </row>
    <row r="23" spans="1:32" ht="15.95" customHeight="1" x14ac:dyDescent="0.15">
      <c r="A23" s="59"/>
      <c r="B23" s="60" t="s">
        <v>379</v>
      </c>
      <c r="C23" s="53">
        <f>SUM(C22)</f>
        <v>230</v>
      </c>
      <c r="D23" s="61">
        <f>D22</f>
        <v>0</v>
      </c>
      <c r="E23" s="59"/>
      <c r="F23" s="60"/>
      <c r="G23" s="53"/>
      <c r="H23" s="61"/>
      <c r="I23" s="59"/>
      <c r="J23" s="60"/>
      <c r="K23" s="53">
        <f>SUM(K22)</f>
        <v>40</v>
      </c>
      <c r="L23" s="61">
        <f>L22</f>
        <v>0</v>
      </c>
      <c r="M23" s="59"/>
      <c r="N23" s="60" t="s">
        <v>379</v>
      </c>
      <c r="O23" s="53"/>
      <c r="P23" s="61"/>
      <c r="Q23" s="59"/>
      <c r="R23" s="60"/>
      <c r="S23" s="53"/>
      <c r="T23" s="61"/>
      <c r="U23" s="59"/>
      <c r="V23" s="60"/>
      <c r="W23" s="53"/>
      <c r="X23" s="61"/>
      <c r="Y23" s="59"/>
      <c r="Z23" s="60"/>
      <c r="AA23" s="53"/>
      <c r="AB23" s="61"/>
      <c r="AC23" s="59"/>
      <c r="AD23" s="60"/>
      <c r="AE23" s="53"/>
      <c r="AF23" s="61"/>
    </row>
    <row r="24" spans="1:32" ht="15.95" customHeight="1" x14ac:dyDescent="0.15">
      <c r="A24" s="74"/>
      <c r="B24" s="75" t="s">
        <v>118</v>
      </c>
      <c r="C24" s="76"/>
      <c r="D24" s="77"/>
      <c r="E24" s="171"/>
      <c r="F24" s="172"/>
      <c r="G24" s="76"/>
      <c r="H24" s="77"/>
      <c r="I24" s="71"/>
      <c r="J24" s="71"/>
      <c r="K24" s="72" t="s">
        <v>119</v>
      </c>
      <c r="L24" s="73">
        <f>C27+G27+K27+O27+S27+W27+AA27+AE27</f>
        <v>430</v>
      </c>
      <c r="M24" s="71"/>
      <c r="N24" s="71"/>
      <c r="O24" s="72" t="s">
        <v>120</v>
      </c>
      <c r="P24" s="169">
        <f>D27+H27+L27+P27+T27+X27+AB27+AF27</f>
        <v>0</v>
      </c>
      <c r="Q24" s="78"/>
      <c r="R24" s="79"/>
      <c r="S24" s="80"/>
      <c r="T24" s="81"/>
      <c r="U24" s="81"/>
      <c r="V24" s="81"/>
      <c r="W24" s="81"/>
      <c r="X24" s="81"/>
      <c r="Y24" s="78"/>
      <c r="Z24" s="79"/>
      <c r="AA24" s="125"/>
      <c r="AB24" s="126"/>
      <c r="AC24" s="78"/>
      <c r="AD24" s="79"/>
      <c r="AE24" s="125"/>
      <c r="AF24" s="170"/>
    </row>
    <row r="25" spans="1:32" ht="15.95" customHeight="1" x14ac:dyDescent="0.15">
      <c r="A25" s="33"/>
      <c r="B25" s="43" t="s">
        <v>877</v>
      </c>
      <c r="C25" s="195">
        <v>280</v>
      </c>
      <c r="D25" s="210"/>
      <c r="E25" s="33"/>
      <c r="F25" s="43" t="s">
        <v>162</v>
      </c>
      <c r="G25" s="195">
        <v>90</v>
      </c>
      <c r="H25" s="210"/>
      <c r="I25" s="33"/>
      <c r="J25" s="43" t="s">
        <v>875</v>
      </c>
      <c r="K25" s="195">
        <v>60</v>
      </c>
      <c r="L25" s="210"/>
      <c r="M25" s="33"/>
      <c r="N25" s="43"/>
      <c r="O25" s="195"/>
      <c r="P25" s="210"/>
      <c r="Q25" s="33"/>
      <c r="R25" s="43"/>
      <c r="S25" s="195"/>
      <c r="T25" s="210"/>
      <c r="U25" s="34"/>
      <c r="V25" s="43" t="s">
        <v>876</v>
      </c>
      <c r="W25" s="195"/>
      <c r="X25" s="210"/>
      <c r="Y25" s="34"/>
      <c r="Z25" s="43"/>
      <c r="AA25" s="195"/>
      <c r="AB25" s="210"/>
      <c r="AC25" s="34"/>
      <c r="AD25" s="43"/>
      <c r="AE25" s="195"/>
      <c r="AF25" s="210"/>
    </row>
    <row r="26" spans="1:32" ht="15.95" customHeight="1" x14ac:dyDescent="0.15">
      <c r="A26" s="33"/>
      <c r="B26" s="43"/>
      <c r="C26" s="195"/>
      <c r="D26" s="210"/>
      <c r="E26" s="33"/>
      <c r="F26" s="43"/>
      <c r="G26" s="195"/>
      <c r="H26" s="210"/>
      <c r="I26" s="33"/>
      <c r="J26" s="43"/>
      <c r="K26" s="195"/>
      <c r="L26" s="210"/>
      <c r="M26" s="33"/>
      <c r="N26" s="43"/>
      <c r="O26" s="195"/>
      <c r="P26" s="210"/>
      <c r="Q26" s="33"/>
      <c r="R26" s="43"/>
      <c r="S26" s="195"/>
      <c r="T26" s="210"/>
      <c r="U26" s="34"/>
      <c r="V26" s="43"/>
      <c r="W26" s="195"/>
      <c r="X26" s="210"/>
      <c r="Y26" s="34"/>
      <c r="Z26" s="43"/>
      <c r="AA26" s="195"/>
      <c r="AB26" s="210"/>
      <c r="AC26" s="34"/>
      <c r="AD26" s="43"/>
      <c r="AE26" s="195"/>
      <c r="AF26" s="210"/>
    </row>
    <row r="27" spans="1:32" ht="15.95" customHeight="1" x14ac:dyDescent="0.15">
      <c r="A27" s="59"/>
      <c r="B27" s="60" t="s">
        <v>431</v>
      </c>
      <c r="C27" s="53">
        <f>SUM(C25:C26)</f>
        <v>280</v>
      </c>
      <c r="D27" s="61">
        <f>SUM(D25:D26)</f>
        <v>0</v>
      </c>
      <c r="E27" s="59"/>
      <c r="F27" s="60" t="s">
        <v>381</v>
      </c>
      <c r="G27" s="53">
        <f>SUM(G25:G26)</f>
        <v>90</v>
      </c>
      <c r="H27" s="61">
        <f>SUM(H25:H26)</f>
        <v>0</v>
      </c>
      <c r="I27" s="59"/>
      <c r="J27" s="60" t="s">
        <v>381</v>
      </c>
      <c r="K27" s="53">
        <f>SUM(K25:K26)</f>
        <v>60</v>
      </c>
      <c r="L27" s="61">
        <f>SUM(L25:L26)</f>
        <v>0</v>
      </c>
      <c r="M27" s="59"/>
      <c r="N27" s="60"/>
      <c r="O27" s="53"/>
      <c r="P27" s="61"/>
      <c r="Q27" s="59"/>
      <c r="R27" s="60"/>
      <c r="S27" s="53"/>
      <c r="T27" s="61"/>
      <c r="U27" s="59"/>
      <c r="V27" s="60"/>
      <c r="W27" s="53"/>
      <c r="X27" s="61"/>
      <c r="Y27" s="59"/>
      <c r="Z27" s="60"/>
      <c r="AA27" s="53"/>
      <c r="AB27" s="61"/>
      <c r="AC27" s="59"/>
      <c r="AD27" s="60"/>
      <c r="AE27" s="53"/>
      <c r="AF27" s="61"/>
    </row>
    <row r="28" spans="1:32" ht="15.95" customHeight="1" x14ac:dyDescent="0.15">
      <c r="A28" s="59"/>
      <c r="B28" s="60" t="s">
        <v>388</v>
      </c>
      <c r="C28" s="53">
        <f>C20+C23+C27</f>
        <v>9370</v>
      </c>
      <c r="D28" s="61">
        <f>D20+D23+D27</f>
        <v>0</v>
      </c>
      <c r="E28" s="59"/>
      <c r="F28" s="60" t="s">
        <v>163</v>
      </c>
      <c r="G28" s="53">
        <f>G20+G23+G27</f>
        <v>2980</v>
      </c>
      <c r="H28" s="61">
        <f>H20+H23+H27</f>
        <v>0</v>
      </c>
      <c r="I28" s="59"/>
      <c r="J28" s="60" t="s">
        <v>388</v>
      </c>
      <c r="K28" s="53">
        <f>K20+K23+K27</f>
        <v>1410</v>
      </c>
      <c r="L28" s="61">
        <f>L20+L23+L27</f>
        <v>0</v>
      </c>
      <c r="M28" s="59"/>
      <c r="N28" s="60"/>
      <c r="O28" s="53"/>
      <c r="P28" s="61"/>
      <c r="Q28" s="59"/>
      <c r="R28" s="60"/>
      <c r="S28" s="53"/>
      <c r="T28" s="61"/>
      <c r="U28" s="59"/>
      <c r="V28" s="60" t="s">
        <v>388</v>
      </c>
      <c r="W28" s="53">
        <f>W20+W23+W27</f>
        <v>150</v>
      </c>
      <c r="X28" s="61">
        <f>X20+X23+X27</f>
        <v>0</v>
      </c>
      <c r="Y28" s="59"/>
      <c r="Z28" s="60"/>
      <c r="AA28" s="53"/>
      <c r="AB28" s="61"/>
      <c r="AC28" s="59"/>
      <c r="AD28" s="60" t="s">
        <v>388</v>
      </c>
      <c r="AE28" s="53">
        <f>AE20+AE23+AE27</f>
        <v>230</v>
      </c>
      <c r="AF28" s="61">
        <f>AF20+AF23+AF27</f>
        <v>0</v>
      </c>
    </row>
    <row r="29" spans="1:32" ht="15.95" customHeight="1" x14ac:dyDescent="0.15">
      <c r="A29" s="31"/>
      <c r="B29" s="32" t="s">
        <v>319</v>
      </c>
      <c r="C29" s="63"/>
      <c r="D29" s="64"/>
      <c r="E29" s="174"/>
      <c r="F29" s="175"/>
      <c r="G29" s="63"/>
      <c r="H29" s="64"/>
      <c r="I29" s="55"/>
      <c r="J29" s="55"/>
      <c r="K29" s="69" t="s">
        <v>320</v>
      </c>
      <c r="L29" s="70">
        <f>C41+G41+K41+O41+S41+W41+AA41+AE41</f>
        <v>3490</v>
      </c>
      <c r="M29" s="55"/>
      <c r="N29" s="55"/>
      <c r="O29" s="69" t="s">
        <v>321</v>
      </c>
      <c r="P29" s="173">
        <f>D41+H41+L41+P41+T41+X41+AB41+AF41</f>
        <v>0</v>
      </c>
      <c r="Q29" s="65"/>
      <c r="R29" s="66"/>
      <c r="S29" s="67"/>
      <c r="T29" s="68"/>
      <c r="U29" s="68"/>
      <c r="V29" s="68"/>
      <c r="W29" s="68"/>
      <c r="X29" s="68"/>
      <c r="Y29" s="65"/>
      <c r="Z29" s="66"/>
      <c r="AA29" s="127"/>
      <c r="AB29" s="128"/>
      <c r="AC29" s="65"/>
      <c r="AD29" s="66"/>
      <c r="AE29" s="127"/>
      <c r="AF29" s="176"/>
    </row>
    <row r="30" spans="1:32" ht="15.95" customHeight="1" x14ac:dyDescent="0.15">
      <c r="A30" s="74"/>
      <c r="B30" s="75" t="s">
        <v>347</v>
      </c>
      <c r="C30" s="76"/>
      <c r="D30" s="77"/>
      <c r="E30" s="171"/>
      <c r="F30" s="172"/>
      <c r="G30" s="76"/>
      <c r="H30" s="77"/>
      <c r="I30" s="71"/>
      <c r="J30" s="71"/>
      <c r="K30" s="72" t="s">
        <v>348</v>
      </c>
      <c r="L30" s="73">
        <f>C34+G34+K34+O34+S34+W34+AA34+AA34+AE34</f>
        <v>2160</v>
      </c>
      <c r="M30" s="71"/>
      <c r="N30" s="71"/>
      <c r="O30" s="72" t="s">
        <v>349</v>
      </c>
      <c r="P30" s="169">
        <f>D34+H34+L34+P34+T34+X34+AB34+AF34</f>
        <v>0</v>
      </c>
      <c r="Q30" s="78"/>
      <c r="R30" s="79"/>
      <c r="S30" s="80"/>
      <c r="T30" s="81"/>
      <c r="U30" s="81"/>
      <c r="V30" s="81"/>
      <c r="W30" s="81"/>
      <c r="X30" s="81"/>
      <c r="Y30" s="78"/>
      <c r="Z30" s="79"/>
      <c r="AA30" s="125"/>
      <c r="AB30" s="126"/>
      <c r="AC30" s="78"/>
      <c r="AD30" s="79"/>
      <c r="AE30" s="125"/>
      <c r="AF30" s="170"/>
    </row>
    <row r="31" spans="1:32" ht="15.95" customHeight="1" x14ac:dyDescent="0.15">
      <c r="A31" s="33"/>
      <c r="B31" s="43" t="s">
        <v>592</v>
      </c>
      <c r="C31" s="195">
        <v>550</v>
      </c>
      <c r="D31" s="210"/>
      <c r="E31" s="33"/>
      <c r="F31" s="43" t="s">
        <v>432</v>
      </c>
      <c r="G31" s="195">
        <v>520</v>
      </c>
      <c r="H31" s="210"/>
      <c r="I31" s="33"/>
      <c r="J31" s="43" t="s">
        <v>1010</v>
      </c>
      <c r="K31" s="195">
        <v>140</v>
      </c>
      <c r="L31" s="210"/>
      <c r="M31" s="33"/>
      <c r="N31" s="43"/>
      <c r="O31" s="195"/>
      <c r="P31" s="210"/>
      <c r="Q31" s="33"/>
      <c r="R31" s="43"/>
      <c r="S31" s="195"/>
      <c r="T31" s="210"/>
      <c r="U31" s="34"/>
      <c r="V31" s="43" t="s">
        <v>1013</v>
      </c>
      <c r="W31" s="195"/>
      <c r="X31" s="210"/>
      <c r="Y31" s="34"/>
      <c r="Z31" s="43"/>
      <c r="AA31" s="195"/>
      <c r="AB31" s="210"/>
      <c r="AC31" s="34"/>
      <c r="AD31" s="43" t="s">
        <v>893</v>
      </c>
      <c r="AE31" s="195">
        <v>20</v>
      </c>
      <c r="AF31" s="210"/>
    </row>
    <row r="32" spans="1:32" ht="15.95" customHeight="1" x14ac:dyDescent="0.15">
      <c r="A32" s="33"/>
      <c r="B32" s="43" t="s">
        <v>823</v>
      </c>
      <c r="C32" s="195">
        <v>510</v>
      </c>
      <c r="D32" s="210"/>
      <c r="E32" s="34"/>
      <c r="F32" s="43" t="s">
        <v>704</v>
      </c>
      <c r="G32" s="195">
        <v>130</v>
      </c>
      <c r="H32" s="210"/>
      <c r="I32" s="34"/>
      <c r="J32" s="43" t="s">
        <v>433</v>
      </c>
      <c r="K32" s="195">
        <v>100</v>
      </c>
      <c r="L32" s="210"/>
      <c r="M32" s="34"/>
      <c r="N32" s="43"/>
      <c r="O32" s="195"/>
      <c r="P32" s="210"/>
      <c r="Q32" s="34"/>
      <c r="R32" s="43"/>
      <c r="S32" s="195"/>
      <c r="T32" s="210"/>
      <c r="U32" s="34"/>
      <c r="V32" s="43" t="s">
        <v>1014</v>
      </c>
      <c r="W32" s="195"/>
      <c r="X32" s="210"/>
      <c r="Y32" s="34"/>
      <c r="Z32" s="43"/>
      <c r="AA32" s="195"/>
      <c r="AB32" s="210"/>
      <c r="AC32" s="34"/>
      <c r="AD32" s="43" t="s">
        <v>122</v>
      </c>
      <c r="AE32" s="195">
        <v>10</v>
      </c>
      <c r="AF32" s="210"/>
    </row>
    <row r="33" spans="1:32" ht="15.95" customHeight="1" x14ac:dyDescent="0.15">
      <c r="A33" s="33"/>
      <c r="B33" s="43" t="s">
        <v>548</v>
      </c>
      <c r="C33" s="195"/>
      <c r="D33" s="210"/>
      <c r="E33" s="34"/>
      <c r="F33" s="43" t="s">
        <v>705</v>
      </c>
      <c r="G33" s="195">
        <v>150</v>
      </c>
      <c r="H33" s="210"/>
      <c r="I33" s="34"/>
      <c r="J33" s="43" t="s">
        <v>1011</v>
      </c>
      <c r="K33" s="195">
        <v>30</v>
      </c>
      <c r="L33" s="210"/>
      <c r="M33" s="34"/>
      <c r="N33" s="43"/>
      <c r="O33" s="195"/>
      <c r="P33" s="210"/>
      <c r="Q33" s="34"/>
      <c r="R33" s="43"/>
      <c r="S33" s="195"/>
      <c r="T33" s="210"/>
      <c r="U33" s="34"/>
      <c r="V33" s="43"/>
      <c r="W33" s="195"/>
      <c r="X33" s="210"/>
      <c r="Y33" s="34"/>
      <c r="Z33" s="43"/>
      <c r="AA33" s="195"/>
      <c r="AB33" s="210"/>
      <c r="AC33" s="34"/>
      <c r="AD33" s="43"/>
      <c r="AE33" s="195"/>
      <c r="AF33" s="210"/>
    </row>
    <row r="34" spans="1:32" ht="15.95" customHeight="1" x14ac:dyDescent="0.15">
      <c r="A34" s="59"/>
      <c r="B34" s="60" t="s">
        <v>392</v>
      </c>
      <c r="C34" s="53">
        <f>SUM(C31:C33)</f>
        <v>1060</v>
      </c>
      <c r="D34" s="61">
        <f>SUM(D31:D33)</f>
        <v>0</v>
      </c>
      <c r="E34" s="59"/>
      <c r="F34" s="60" t="s">
        <v>392</v>
      </c>
      <c r="G34" s="53">
        <f>SUM(G31:G33)</f>
        <v>800</v>
      </c>
      <c r="H34" s="61">
        <f>SUM(H31:H33)</f>
        <v>0</v>
      </c>
      <c r="I34" s="59"/>
      <c r="J34" s="60" t="s">
        <v>392</v>
      </c>
      <c r="K34" s="53">
        <f>SUM(K31:K33)</f>
        <v>270</v>
      </c>
      <c r="L34" s="61">
        <f>SUM(L31:L33)</f>
        <v>0</v>
      </c>
      <c r="M34" s="59"/>
      <c r="N34" s="60"/>
      <c r="O34" s="53"/>
      <c r="P34" s="61"/>
      <c r="Q34" s="59"/>
      <c r="R34" s="60"/>
      <c r="S34" s="53"/>
      <c r="T34" s="61"/>
      <c r="U34" s="59"/>
      <c r="V34" s="60"/>
      <c r="W34" s="53"/>
      <c r="X34" s="61"/>
      <c r="Y34" s="59"/>
      <c r="Z34" s="60"/>
      <c r="AA34" s="53"/>
      <c r="AB34" s="61"/>
      <c r="AC34" s="59"/>
      <c r="AD34" s="60" t="s">
        <v>392</v>
      </c>
      <c r="AE34" s="53">
        <f>SUM(AE31:AE33)</f>
        <v>30</v>
      </c>
      <c r="AF34" s="61">
        <f>SUM(AF31:AF33)</f>
        <v>0</v>
      </c>
    </row>
    <row r="35" spans="1:32" ht="15.95" customHeight="1" x14ac:dyDescent="0.15">
      <c r="A35" s="74"/>
      <c r="B35" s="75" t="s">
        <v>125</v>
      </c>
      <c r="C35" s="76"/>
      <c r="D35" s="77"/>
      <c r="E35" s="171"/>
      <c r="F35" s="172"/>
      <c r="G35" s="76"/>
      <c r="H35" s="77"/>
      <c r="I35" s="71"/>
      <c r="J35" s="71"/>
      <c r="K35" s="72" t="s">
        <v>126</v>
      </c>
      <c r="L35" s="73">
        <f>C40+G40+K40+O40+S40+W40+AA40+AE40</f>
        <v>1330</v>
      </c>
      <c r="M35" s="71"/>
      <c r="N35" s="71"/>
      <c r="O35" s="72" t="s">
        <v>127</v>
      </c>
      <c r="P35" s="169">
        <f>D40+H40+L40+P40+T40+X40+AB40+AF40</f>
        <v>0</v>
      </c>
      <c r="Q35" s="78"/>
      <c r="R35" s="79"/>
      <c r="S35" s="80"/>
      <c r="T35" s="81"/>
      <c r="U35" s="81"/>
      <c r="V35" s="81"/>
      <c r="W35" s="81"/>
      <c r="X35" s="81"/>
      <c r="Y35" s="78"/>
      <c r="Z35" s="79"/>
      <c r="AA35" s="125"/>
      <c r="AB35" s="126"/>
      <c r="AC35" s="78"/>
      <c r="AD35" s="79"/>
      <c r="AE35" s="125"/>
      <c r="AF35" s="170"/>
    </row>
    <row r="36" spans="1:32" ht="15.95" customHeight="1" x14ac:dyDescent="0.15">
      <c r="A36" s="33"/>
      <c r="B36" s="43" t="s">
        <v>843</v>
      </c>
      <c r="C36" s="195">
        <v>220</v>
      </c>
      <c r="D36" s="210"/>
      <c r="E36" s="34"/>
      <c r="F36" s="43" t="s">
        <v>1009</v>
      </c>
      <c r="G36" s="195"/>
      <c r="H36" s="210"/>
      <c r="I36" s="34"/>
      <c r="J36" s="43" t="s">
        <v>1012</v>
      </c>
      <c r="K36" s="195">
        <v>90</v>
      </c>
      <c r="L36" s="210"/>
      <c r="M36" s="34"/>
      <c r="N36" s="43"/>
      <c r="O36" s="195"/>
      <c r="P36" s="210"/>
      <c r="Q36" s="34"/>
      <c r="R36" s="43"/>
      <c r="S36" s="195"/>
      <c r="T36" s="210"/>
      <c r="U36" s="34"/>
      <c r="V36" s="43" t="s">
        <v>1009</v>
      </c>
      <c r="W36" s="195"/>
      <c r="X36" s="210"/>
      <c r="Y36" s="34"/>
      <c r="Z36" s="43"/>
      <c r="AA36" s="195"/>
      <c r="AB36" s="210"/>
      <c r="AC36" s="34"/>
      <c r="AD36" s="43" t="s">
        <v>123</v>
      </c>
      <c r="AE36" s="195">
        <v>10</v>
      </c>
      <c r="AF36" s="210"/>
    </row>
    <row r="37" spans="1:32" ht="15.95" customHeight="1" x14ac:dyDescent="0.15">
      <c r="A37" s="33"/>
      <c r="B37" s="45" t="s">
        <v>768</v>
      </c>
      <c r="C37" s="195"/>
      <c r="D37" s="210"/>
      <c r="E37" s="34"/>
      <c r="F37" s="45"/>
      <c r="G37" s="195"/>
      <c r="H37" s="210"/>
      <c r="I37" s="34"/>
      <c r="J37" s="45"/>
      <c r="K37" s="195"/>
      <c r="L37" s="210"/>
      <c r="M37" s="34"/>
      <c r="N37" s="45"/>
      <c r="O37" s="195"/>
      <c r="P37" s="210"/>
      <c r="Q37" s="34"/>
      <c r="R37" s="43"/>
      <c r="S37" s="195"/>
      <c r="T37" s="210"/>
      <c r="U37" s="34"/>
      <c r="V37" s="45"/>
      <c r="W37" s="195"/>
      <c r="X37" s="210"/>
      <c r="Y37" s="34"/>
      <c r="Z37" s="43"/>
      <c r="AA37" s="195"/>
      <c r="AB37" s="210"/>
      <c r="AC37" s="34"/>
      <c r="AD37" s="45"/>
      <c r="AE37" s="195"/>
      <c r="AF37" s="210"/>
    </row>
    <row r="38" spans="1:32" ht="15.95" customHeight="1" x14ac:dyDescent="0.15">
      <c r="A38" s="33"/>
      <c r="B38" s="45" t="s">
        <v>159</v>
      </c>
      <c r="C38" s="195">
        <v>400</v>
      </c>
      <c r="D38" s="210"/>
      <c r="E38" s="34"/>
      <c r="F38" s="45" t="s">
        <v>593</v>
      </c>
      <c r="G38" s="195">
        <v>320</v>
      </c>
      <c r="H38" s="210"/>
      <c r="I38" s="34"/>
      <c r="J38" s="45" t="s">
        <v>121</v>
      </c>
      <c r="K38" s="195"/>
      <c r="L38" s="210"/>
      <c r="M38" s="34"/>
      <c r="N38" s="45"/>
      <c r="O38" s="195"/>
      <c r="P38" s="210"/>
      <c r="Q38" s="33"/>
      <c r="R38" s="45"/>
      <c r="S38" s="195"/>
      <c r="T38" s="210"/>
      <c r="U38" s="34"/>
      <c r="V38" s="45" t="s">
        <v>121</v>
      </c>
      <c r="W38" s="195"/>
      <c r="X38" s="210"/>
      <c r="Y38" s="34"/>
      <c r="Z38" s="43"/>
      <c r="AA38" s="195"/>
      <c r="AB38" s="210"/>
      <c r="AC38" s="34"/>
      <c r="AD38" s="45" t="s">
        <v>498</v>
      </c>
      <c r="AE38" s="195">
        <v>20</v>
      </c>
      <c r="AF38" s="210"/>
    </row>
    <row r="39" spans="1:32" ht="15.95" customHeight="1" x14ac:dyDescent="0.15">
      <c r="A39" s="33"/>
      <c r="B39" s="43"/>
      <c r="C39" s="195"/>
      <c r="D39" s="210"/>
      <c r="E39" s="34"/>
      <c r="F39" s="43" t="s">
        <v>160</v>
      </c>
      <c r="G39" s="195">
        <v>70</v>
      </c>
      <c r="H39" s="210"/>
      <c r="I39" s="34"/>
      <c r="J39" s="43" t="s">
        <v>839</v>
      </c>
      <c r="K39" s="195">
        <v>200</v>
      </c>
      <c r="L39" s="210"/>
      <c r="M39" s="34"/>
      <c r="N39" s="43"/>
      <c r="O39" s="195"/>
      <c r="P39" s="210"/>
      <c r="Q39" s="34"/>
      <c r="R39" s="43"/>
      <c r="S39" s="195"/>
      <c r="T39" s="210"/>
      <c r="U39" s="34"/>
      <c r="V39" s="43" t="s">
        <v>830</v>
      </c>
      <c r="W39" s="195"/>
      <c r="X39" s="210"/>
      <c r="Y39" s="34"/>
      <c r="Z39" s="43"/>
      <c r="AA39" s="195"/>
      <c r="AB39" s="210"/>
      <c r="AC39" s="34"/>
      <c r="AD39" s="43"/>
      <c r="AE39" s="195"/>
      <c r="AF39" s="210"/>
    </row>
    <row r="40" spans="1:32" ht="15.95" customHeight="1" x14ac:dyDescent="0.15">
      <c r="A40" s="59"/>
      <c r="B40" s="60" t="s">
        <v>386</v>
      </c>
      <c r="C40" s="53">
        <f>SUM(C36:C39)</f>
        <v>620</v>
      </c>
      <c r="D40" s="61">
        <f>SUM(D36:D39)</f>
        <v>0</v>
      </c>
      <c r="E40" s="59"/>
      <c r="F40" s="60" t="s">
        <v>386</v>
      </c>
      <c r="G40" s="53">
        <f>SUM(G36:G39)</f>
        <v>390</v>
      </c>
      <c r="H40" s="61">
        <f>SUM(H36:H39)</f>
        <v>0</v>
      </c>
      <c r="I40" s="59"/>
      <c r="J40" s="60" t="s">
        <v>853</v>
      </c>
      <c r="K40" s="53">
        <f>SUM(K36:K39)</f>
        <v>290</v>
      </c>
      <c r="L40" s="61">
        <f>SUM(L36:L39)</f>
        <v>0</v>
      </c>
      <c r="M40" s="59"/>
      <c r="N40" s="60"/>
      <c r="O40" s="53"/>
      <c r="P40" s="61"/>
      <c r="Q40" s="59"/>
      <c r="R40" s="60"/>
      <c r="S40" s="53"/>
      <c r="T40" s="61"/>
      <c r="U40" s="59"/>
      <c r="V40" s="60"/>
      <c r="W40" s="53"/>
      <c r="X40" s="61"/>
      <c r="Y40" s="59"/>
      <c r="Z40" s="60"/>
      <c r="AA40" s="53"/>
      <c r="AB40" s="61"/>
      <c r="AC40" s="59"/>
      <c r="AD40" s="60" t="s">
        <v>386</v>
      </c>
      <c r="AE40" s="53">
        <f>SUM(AE36:AE39)</f>
        <v>30</v>
      </c>
      <c r="AF40" s="61">
        <f>SUM(AF36:AF39)</f>
        <v>0</v>
      </c>
    </row>
    <row r="41" spans="1:32" ht="15.95" customHeight="1" x14ac:dyDescent="0.15">
      <c r="A41" s="59"/>
      <c r="B41" s="60" t="s">
        <v>388</v>
      </c>
      <c r="C41" s="53">
        <f>C34+C40</f>
        <v>1680</v>
      </c>
      <c r="D41" s="61">
        <f>D34+D40</f>
        <v>0</v>
      </c>
      <c r="E41" s="59"/>
      <c r="F41" s="60" t="s">
        <v>388</v>
      </c>
      <c r="G41" s="53">
        <f>G34+G40</f>
        <v>1190</v>
      </c>
      <c r="H41" s="61">
        <f>H34+H40</f>
        <v>0</v>
      </c>
      <c r="I41" s="59"/>
      <c r="J41" s="60" t="s">
        <v>388</v>
      </c>
      <c r="K41" s="53">
        <f>K34+K40</f>
        <v>560</v>
      </c>
      <c r="L41" s="61">
        <f>L34+L40</f>
        <v>0</v>
      </c>
      <c r="M41" s="59"/>
      <c r="N41" s="60"/>
      <c r="O41" s="53"/>
      <c r="P41" s="61"/>
      <c r="Q41" s="59"/>
      <c r="R41" s="60"/>
      <c r="S41" s="53"/>
      <c r="T41" s="61"/>
      <c r="U41" s="59"/>
      <c r="V41" s="60"/>
      <c r="W41" s="53"/>
      <c r="X41" s="61"/>
      <c r="Y41" s="59"/>
      <c r="Z41" s="60"/>
      <c r="AA41" s="53"/>
      <c r="AB41" s="61"/>
      <c r="AC41" s="59"/>
      <c r="AD41" s="60" t="s">
        <v>391</v>
      </c>
      <c r="AE41" s="53">
        <f>AE34+AE40</f>
        <v>60</v>
      </c>
      <c r="AF41" s="61">
        <f>AF34+AF40</f>
        <v>0</v>
      </c>
    </row>
    <row r="42" spans="1:32" ht="15.95" customHeight="1" x14ac:dyDescent="0.15">
      <c r="A42" s="46"/>
      <c r="B42" s="37" t="s">
        <v>707</v>
      </c>
      <c r="V42" s="48"/>
      <c r="AF42" s="62" t="s">
        <v>905</v>
      </c>
    </row>
    <row r="43" spans="1:32" ht="15.95" customHeight="1" x14ac:dyDescent="0.15">
      <c r="B43" s="37" t="s">
        <v>609</v>
      </c>
    </row>
    <row r="44" spans="1:32" ht="15.95" customHeight="1" x14ac:dyDescent="0.15">
      <c r="B44" s="37"/>
    </row>
    <row r="45" spans="1:32" ht="15.95" customHeight="1" x14ac:dyDescent="0.15"/>
    <row r="46" spans="1:32" ht="15.95" customHeight="1" x14ac:dyDescent="0.15"/>
    <row r="47" spans="1:32" ht="15.95" customHeight="1" x14ac:dyDescent="0.15"/>
  </sheetData>
  <sheetProtection algorithmName="SHA-512" hashValue="R2thJW8ED1k0LCsc8AmDs72RhqwjshJyeZGO84Z75S3O6NKzn4iEYYMAJC/93SJCpwLz8rGipEx9L8HDbKmYQw==" saltValue="cp2hRaM+kuwCZafiHBcoCQ=="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21"/>
  <sheetViews>
    <sheetView zoomScale="90" zoomScaleNormal="90" zoomScalePageLayoutView="90" workbookViewId="0">
      <selection activeCell="P28" sqref="P28"/>
    </sheetView>
  </sheetViews>
  <sheetFormatPr defaultColWidth="9" defaultRowHeight="14.25" x14ac:dyDescent="0.15"/>
  <cols>
    <col min="1" max="1" width="15.625" style="25" customWidth="1"/>
    <col min="2" max="19" width="7.625" style="101" customWidth="1"/>
    <col min="20" max="20" width="3.625" style="101" customWidth="1"/>
    <col min="21" max="21" width="2.625" style="99" customWidth="1"/>
  </cols>
  <sheetData>
    <row r="1" spans="1:21" ht="15" customHeight="1" x14ac:dyDescent="0.15">
      <c r="T1" s="122" t="s">
        <v>1017</v>
      </c>
    </row>
    <row r="2" spans="1:21" ht="15" customHeight="1" x14ac:dyDescent="0.15">
      <c r="T2" s="86" t="s">
        <v>514</v>
      </c>
    </row>
    <row r="3" spans="1:21" ht="15" customHeight="1" x14ac:dyDescent="0.15">
      <c r="T3" s="87"/>
    </row>
    <row r="4" spans="1:21" s="101" customFormat="1" ht="5.0999999999999996" customHeight="1" x14ac:dyDescent="0.15">
      <c r="A4" s="25"/>
      <c r="T4" s="102"/>
      <c r="U4" s="99"/>
    </row>
    <row r="5" spans="1:21" s="101" customFormat="1" ht="15" customHeight="1" x14ac:dyDescent="0.15">
      <c r="B5" s="26"/>
      <c r="C5" s="26"/>
      <c r="U5" s="88" t="s">
        <v>480</v>
      </c>
    </row>
    <row r="6" spans="1:21" s="101" customFormat="1" ht="15" customHeight="1" x14ac:dyDescent="0.15">
      <c r="A6" s="89" t="s">
        <v>559</v>
      </c>
      <c r="B6" s="26"/>
      <c r="C6" s="26"/>
      <c r="U6" s="90" t="s">
        <v>502</v>
      </c>
    </row>
    <row r="7" spans="1:21" s="101" customFormat="1" ht="15" customHeight="1" x14ac:dyDescent="0.15">
      <c r="B7" s="26"/>
      <c r="C7" s="26"/>
      <c r="U7" s="91" t="s">
        <v>503</v>
      </c>
    </row>
    <row r="8" spans="1:21" s="101" customFormat="1" ht="15.95" customHeight="1" x14ac:dyDescent="0.15">
      <c r="A8" s="27"/>
      <c r="B8" s="103" t="s">
        <v>507</v>
      </c>
      <c r="C8" s="30"/>
      <c r="D8" s="103" t="s">
        <v>508</v>
      </c>
      <c r="E8" s="30"/>
      <c r="F8" s="103" t="s">
        <v>509</v>
      </c>
      <c r="G8" s="30"/>
      <c r="H8" s="103" t="s">
        <v>510</v>
      </c>
      <c r="I8" s="30"/>
      <c r="J8" s="103" t="s">
        <v>511</v>
      </c>
      <c r="K8" s="30"/>
      <c r="L8" s="103" t="s">
        <v>512</v>
      </c>
      <c r="M8" s="30"/>
      <c r="N8" s="103" t="s">
        <v>513</v>
      </c>
      <c r="O8" s="30"/>
      <c r="P8" s="103" t="s">
        <v>945</v>
      </c>
      <c r="Q8" s="30"/>
      <c r="R8" s="103" t="s">
        <v>505</v>
      </c>
      <c r="S8" s="30"/>
      <c r="T8" s="92"/>
      <c r="U8" s="99"/>
    </row>
    <row r="9" spans="1:21" s="101" customFormat="1" ht="15.95" customHeight="1" x14ac:dyDescent="0.15">
      <c r="A9" s="2" t="s">
        <v>398</v>
      </c>
      <c r="B9" s="129" t="s">
        <v>504</v>
      </c>
      <c r="C9" s="134" t="s">
        <v>506</v>
      </c>
      <c r="D9" s="38" t="s">
        <v>504</v>
      </c>
      <c r="E9" s="104" t="s">
        <v>506</v>
      </c>
      <c r="F9" s="38" t="s">
        <v>504</v>
      </c>
      <c r="G9" s="104" t="s">
        <v>506</v>
      </c>
      <c r="H9" s="38" t="s">
        <v>504</v>
      </c>
      <c r="I9" s="104" t="s">
        <v>506</v>
      </c>
      <c r="J9" s="38" t="s">
        <v>504</v>
      </c>
      <c r="K9" s="104" t="s">
        <v>506</v>
      </c>
      <c r="L9" s="38" t="s">
        <v>504</v>
      </c>
      <c r="M9" s="104" t="s">
        <v>506</v>
      </c>
      <c r="N9" s="38" t="s">
        <v>504</v>
      </c>
      <c r="O9" s="104" t="s">
        <v>506</v>
      </c>
      <c r="P9" s="38" t="s">
        <v>504</v>
      </c>
      <c r="Q9" s="104" t="s">
        <v>506</v>
      </c>
      <c r="R9" s="38" t="s">
        <v>504</v>
      </c>
      <c r="S9" s="104" t="s">
        <v>506</v>
      </c>
      <c r="T9" s="105" t="s">
        <v>399</v>
      </c>
      <c r="U9" s="99"/>
    </row>
    <row r="10" spans="1:21" s="89" customFormat="1" ht="24.95" customHeight="1" x14ac:dyDescent="0.15">
      <c r="A10" s="106" t="s">
        <v>515</v>
      </c>
      <c r="B10" s="204">
        <f>松江2!C50</f>
        <v>51490</v>
      </c>
      <c r="C10" s="93">
        <f>松江2!D50</f>
        <v>0</v>
      </c>
      <c r="D10" s="130">
        <f>松江2!G50</f>
        <v>4570</v>
      </c>
      <c r="E10" s="93">
        <f>松江2!H50</f>
        <v>0</v>
      </c>
      <c r="F10" s="130">
        <f>松江2!K50</f>
        <v>3680</v>
      </c>
      <c r="G10" s="93">
        <f>松江2!L50</f>
        <v>0</v>
      </c>
      <c r="H10" s="130">
        <f>松江2!O50</f>
        <v>1670</v>
      </c>
      <c r="I10" s="93">
        <f>松江2!P50</f>
        <v>0</v>
      </c>
      <c r="J10" s="130">
        <f>松江2!S50</f>
        <v>520</v>
      </c>
      <c r="K10" s="93">
        <f>松江2!T50</f>
        <v>0</v>
      </c>
      <c r="L10" s="130">
        <f>松江2!W50</f>
        <v>260</v>
      </c>
      <c r="M10" s="93">
        <f>松江2!X50</f>
        <v>0</v>
      </c>
      <c r="N10" s="130">
        <f>松江2!AA50</f>
        <v>410</v>
      </c>
      <c r="O10" s="93">
        <f>松江2!AB50</f>
        <v>0</v>
      </c>
      <c r="P10" s="130">
        <f>松江2!AE50</f>
        <v>1600</v>
      </c>
      <c r="Q10" s="93">
        <f>松江2!AF50</f>
        <v>0</v>
      </c>
      <c r="R10" s="107">
        <f>B10+D10+F10+H10+J10+L10+N10+P10</f>
        <v>64200</v>
      </c>
      <c r="S10" s="93">
        <f>C10+E10+G10+I10+K10+M10+O10+Q10</f>
        <v>0</v>
      </c>
      <c r="T10" s="108" t="s">
        <v>139</v>
      </c>
      <c r="U10" s="99"/>
    </row>
    <row r="11" spans="1:21" s="89" customFormat="1" ht="24.95" customHeight="1" x14ac:dyDescent="0.15">
      <c r="A11" s="109" t="s">
        <v>308</v>
      </c>
      <c r="B11" s="205">
        <f>出雲2!C41</f>
        <v>36190</v>
      </c>
      <c r="C11" s="94">
        <f>出雲2!D41</f>
        <v>0</v>
      </c>
      <c r="D11" s="131">
        <f>出雲2!G41</f>
        <v>5890</v>
      </c>
      <c r="E11" s="94">
        <f>出雲2!H41</f>
        <v>0</v>
      </c>
      <c r="F11" s="131">
        <f>出雲2!K41</f>
        <v>2610</v>
      </c>
      <c r="G11" s="94">
        <f>出雲2!L41</f>
        <v>0</v>
      </c>
      <c r="H11" s="131">
        <f>出雲2!O41</f>
        <v>1300</v>
      </c>
      <c r="I11" s="94">
        <f>出雲2!P41</f>
        <v>0</v>
      </c>
      <c r="J11" s="131">
        <f>出雲2!S41</f>
        <v>320</v>
      </c>
      <c r="K11" s="94">
        <f>出雲2!T41</f>
        <v>0</v>
      </c>
      <c r="L11" s="131">
        <f>出雲2!W41</f>
        <v>120</v>
      </c>
      <c r="M11" s="94">
        <f>出雲2!X41</f>
        <v>0</v>
      </c>
      <c r="N11" s="131"/>
      <c r="O11" s="94"/>
      <c r="P11" s="131">
        <f>出雲2!AE41</f>
        <v>1010</v>
      </c>
      <c r="Q11" s="94">
        <f>出雲2!AF41</f>
        <v>0</v>
      </c>
      <c r="R11" s="110">
        <f t="shared" ref="R11:S22" si="0">B11+D11+F11+H11+J11+L11+N11+P11</f>
        <v>47440</v>
      </c>
      <c r="S11" s="94">
        <f t="shared" si="0"/>
        <v>0</v>
      </c>
      <c r="T11" s="111" t="s">
        <v>140</v>
      </c>
      <c r="U11" s="99"/>
    </row>
    <row r="12" spans="1:21" s="89" customFormat="1" ht="24.95" customHeight="1" x14ac:dyDescent="0.15">
      <c r="A12" s="109" t="s">
        <v>516</v>
      </c>
      <c r="B12" s="205">
        <f>安来・仁多!C29</f>
        <v>8180</v>
      </c>
      <c r="C12" s="94">
        <f>安来・仁多!D29</f>
        <v>0</v>
      </c>
      <c r="D12" s="131">
        <f>安来・仁多!G29</f>
        <v>780</v>
      </c>
      <c r="E12" s="94">
        <f>安来・仁多!H29</f>
        <v>0</v>
      </c>
      <c r="F12" s="131">
        <f>安来・仁多!K29</f>
        <v>380</v>
      </c>
      <c r="G12" s="94">
        <f>安来・仁多!L29</f>
        <v>0</v>
      </c>
      <c r="H12" s="131">
        <f>安来・仁多!O29</f>
        <v>200</v>
      </c>
      <c r="I12" s="94">
        <f>安来・仁多!P29</f>
        <v>0</v>
      </c>
      <c r="J12" s="131">
        <f>安来・仁多!S29</f>
        <v>120</v>
      </c>
      <c r="K12" s="94">
        <f>安来・仁多!T29</f>
        <v>0</v>
      </c>
      <c r="L12" s="131">
        <f>安来・仁多!W29</f>
        <v>10</v>
      </c>
      <c r="M12" s="94">
        <f>安来・仁多!X29</f>
        <v>0</v>
      </c>
      <c r="N12" s="131">
        <f>安来・仁多!AA29</f>
        <v>360</v>
      </c>
      <c r="O12" s="94">
        <f>安来・仁多!AB29</f>
        <v>0</v>
      </c>
      <c r="P12" s="131">
        <f>安来・仁多!AE29</f>
        <v>200</v>
      </c>
      <c r="Q12" s="94">
        <f>安来・仁多!AF29</f>
        <v>0</v>
      </c>
      <c r="R12" s="110">
        <f t="shared" si="0"/>
        <v>10230</v>
      </c>
      <c r="S12" s="94">
        <f t="shared" si="0"/>
        <v>0</v>
      </c>
      <c r="T12" s="112">
        <v>3</v>
      </c>
      <c r="U12" s="99"/>
    </row>
    <row r="13" spans="1:21" s="89" customFormat="1" ht="24.95" customHeight="1" x14ac:dyDescent="0.15">
      <c r="A13" s="109" t="s">
        <v>517</v>
      </c>
      <c r="B13" s="205">
        <f>浜田!C38</f>
        <v>11030</v>
      </c>
      <c r="C13" s="94">
        <f>浜田!D38</f>
        <v>0</v>
      </c>
      <c r="D13" s="131">
        <f>浜田!G38</f>
        <v>4050</v>
      </c>
      <c r="E13" s="94">
        <f>浜田!H38</f>
        <v>0</v>
      </c>
      <c r="F13" s="131">
        <f>浜田!K38</f>
        <v>580</v>
      </c>
      <c r="G13" s="94">
        <f>浜田!L38</f>
        <v>0</v>
      </c>
      <c r="H13" s="131"/>
      <c r="I13" s="94"/>
      <c r="J13" s="131"/>
      <c r="K13" s="94"/>
      <c r="L13" s="131">
        <f>浜田!W38</f>
        <v>650</v>
      </c>
      <c r="M13" s="94">
        <f>浜田!X38</f>
        <v>0</v>
      </c>
      <c r="N13" s="131"/>
      <c r="O13" s="94"/>
      <c r="P13" s="131">
        <f>浜田!AE38</f>
        <v>310</v>
      </c>
      <c r="Q13" s="94">
        <f>浜田!AF38</f>
        <v>0</v>
      </c>
      <c r="R13" s="110">
        <f t="shared" si="0"/>
        <v>16620</v>
      </c>
      <c r="S13" s="94">
        <f t="shared" si="0"/>
        <v>0</v>
      </c>
      <c r="T13" s="112">
        <v>9</v>
      </c>
      <c r="U13" s="99"/>
    </row>
    <row r="14" spans="1:21" s="89" customFormat="1" ht="24.95" customHeight="1" x14ac:dyDescent="0.15">
      <c r="A14" s="109" t="s">
        <v>518</v>
      </c>
      <c r="B14" s="205">
        <f>益田・鹿足!C28</f>
        <v>9370</v>
      </c>
      <c r="C14" s="94">
        <f>益田・鹿足!D28</f>
        <v>0</v>
      </c>
      <c r="D14" s="131">
        <f>益田・鹿足!G28</f>
        <v>2980</v>
      </c>
      <c r="E14" s="94">
        <f>益田・鹿足!H28</f>
        <v>0</v>
      </c>
      <c r="F14" s="131">
        <f>益田・鹿足!K28</f>
        <v>1410</v>
      </c>
      <c r="G14" s="94">
        <f>益田・鹿足!L28</f>
        <v>0</v>
      </c>
      <c r="H14" s="131"/>
      <c r="I14" s="94"/>
      <c r="J14" s="131"/>
      <c r="K14" s="94"/>
      <c r="L14" s="131">
        <f>益田・鹿足!W28</f>
        <v>150</v>
      </c>
      <c r="M14" s="94">
        <f>益田・鹿足!X28</f>
        <v>0</v>
      </c>
      <c r="N14" s="131"/>
      <c r="O14" s="94"/>
      <c r="P14" s="131">
        <f>益田・鹿足!AE28</f>
        <v>230</v>
      </c>
      <c r="Q14" s="94">
        <f>益田・鹿足!AF28</f>
        <v>0</v>
      </c>
      <c r="R14" s="110">
        <f t="shared" si="0"/>
        <v>14140</v>
      </c>
      <c r="S14" s="94">
        <f t="shared" si="0"/>
        <v>0</v>
      </c>
      <c r="T14" s="112">
        <v>11</v>
      </c>
      <c r="U14" s="99"/>
    </row>
    <row r="15" spans="1:21" s="89" customFormat="1" ht="24.95" customHeight="1" x14ac:dyDescent="0.15">
      <c r="A15" s="109" t="s">
        <v>519</v>
      </c>
      <c r="B15" s="205">
        <f>大田!C37</f>
        <v>7580</v>
      </c>
      <c r="C15" s="94">
        <f>大田!D37</f>
        <v>0</v>
      </c>
      <c r="D15" s="131">
        <f>大田!G37</f>
        <v>1190</v>
      </c>
      <c r="E15" s="94">
        <f>大田!H37</f>
        <v>0</v>
      </c>
      <c r="F15" s="131">
        <f>大田!K37</f>
        <v>450</v>
      </c>
      <c r="G15" s="94">
        <f>大田!L37</f>
        <v>0</v>
      </c>
      <c r="H15" s="131"/>
      <c r="I15" s="94"/>
      <c r="J15" s="131"/>
      <c r="K15" s="94"/>
      <c r="L15" s="131"/>
      <c r="M15" s="94"/>
      <c r="N15" s="131"/>
      <c r="O15" s="94"/>
      <c r="P15" s="131">
        <f>大田!AE37</f>
        <v>150</v>
      </c>
      <c r="Q15" s="94">
        <f>大田!AF37</f>
        <v>0</v>
      </c>
      <c r="R15" s="110">
        <f t="shared" si="0"/>
        <v>9370</v>
      </c>
      <c r="S15" s="94">
        <f t="shared" si="0"/>
        <v>0</v>
      </c>
      <c r="T15" s="112">
        <v>7</v>
      </c>
      <c r="U15" s="99"/>
    </row>
    <row r="16" spans="1:21" s="89" customFormat="1" ht="24.95" customHeight="1" x14ac:dyDescent="0.15">
      <c r="A16" s="109" t="s">
        <v>520</v>
      </c>
      <c r="B16" s="205">
        <f>江津!C28</f>
        <v>5170</v>
      </c>
      <c r="C16" s="94">
        <f>江津!D28</f>
        <v>0</v>
      </c>
      <c r="D16" s="131">
        <f>江津!G28</f>
        <v>950</v>
      </c>
      <c r="E16" s="94">
        <f>江津!H28</f>
        <v>0</v>
      </c>
      <c r="F16" s="131">
        <f>江津!K28</f>
        <v>430</v>
      </c>
      <c r="G16" s="94">
        <f>江津!L28</f>
        <v>0</v>
      </c>
      <c r="H16" s="131"/>
      <c r="I16" s="94"/>
      <c r="J16" s="131"/>
      <c r="K16" s="94"/>
      <c r="L16" s="131">
        <f>江津!W28</f>
        <v>370</v>
      </c>
      <c r="M16" s="94">
        <f>江津!X28</f>
        <v>0</v>
      </c>
      <c r="N16" s="131"/>
      <c r="O16" s="94"/>
      <c r="P16" s="131">
        <f>江津!AE28</f>
        <v>150</v>
      </c>
      <c r="Q16" s="94">
        <f>江津!AF28</f>
        <v>0</v>
      </c>
      <c r="R16" s="110">
        <f t="shared" si="0"/>
        <v>7070</v>
      </c>
      <c r="S16" s="94">
        <f t="shared" si="0"/>
        <v>0</v>
      </c>
      <c r="T16" s="112">
        <v>10</v>
      </c>
      <c r="U16" s="99"/>
    </row>
    <row r="17" spans="1:21" s="89" customFormat="1" ht="24.95" customHeight="1" x14ac:dyDescent="0.15">
      <c r="A17" s="113" t="s">
        <v>675</v>
      </c>
      <c r="B17" s="206">
        <f>雲南・飯石!C39</f>
        <v>9340</v>
      </c>
      <c r="C17" s="95">
        <f>雲南・飯石!D39</f>
        <v>0</v>
      </c>
      <c r="D17" s="132">
        <f>雲南・飯石!G39</f>
        <v>850</v>
      </c>
      <c r="E17" s="95">
        <f>雲南・飯石!H39</f>
        <v>0</v>
      </c>
      <c r="F17" s="132">
        <f>雲南・飯石!K39</f>
        <v>270</v>
      </c>
      <c r="G17" s="95">
        <f>雲南・飯石!L39</f>
        <v>0</v>
      </c>
      <c r="H17" s="132">
        <f>雲南・飯石!O39</f>
        <v>130</v>
      </c>
      <c r="I17" s="95">
        <f>雲南・飯石!P39</f>
        <v>0</v>
      </c>
      <c r="J17" s="132">
        <f>雲南・飯石!S39</f>
        <v>80</v>
      </c>
      <c r="K17" s="95">
        <f>雲南・飯石!T39</f>
        <v>0</v>
      </c>
      <c r="L17" s="132">
        <f>雲南・飯石!W39</f>
        <v>60</v>
      </c>
      <c r="M17" s="95">
        <f>雲南・飯石!X39</f>
        <v>0</v>
      </c>
      <c r="N17" s="132"/>
      <c r="O17" s="95"/>
      <c r="P17" s="132">
        <f>雲南・飯石!AE39</f>
        <v>180</v>
      </c>
      <c r="Q17" s="95">
        <f>雲南・飯石!AF39</f>
        <v>0</v>
      </c>
      <c r="R17" s="114">
        <f>B17+D17+F17+H17+J17+L17+N17+P17</f>
        <v>10910</v>
      </c>
      <c r="S17" s="95">
        <f>C17+E17+G17+I17+K17+M17+O17+Q17</f>
        <v>0</v>
      </c>
      <c r="T17" s="117">
        <v>4</v>
      </c>
      <c r="U17" s="99"/>
    </row>
    <row r="18" spans="1:21" s="89" customFormat="1" ht="24.95" customHeight="1" x14ac:dyDescent="0.15">
      <c r="A18" s="109" t="s">
        <v>521</v>
      </c>
      <c r="B18" s="205">
        <f>安来・仁多!C41</f>
        <v>2940</v>
      </c>
      <c r="C18" s="94">
        <f>安来・仁多!D41</f>
        <v>0</v>
      </c>
      <c r="D18" s="131">
        <f>安来・仁多!G41</f>
        <v>310</v>
      </c>
      <c r="E18" s="94">
        <f>安来・仁多!H41</f>
        <v>0</v>
      </c>
      <c r="F18" s="131">
        <f>安来・仁多!K41</f>
        <v>130</v>
      </c>
      <c r="G18" s="94">
        <f>安来・仁多!L41</f>
        <v>0</v>
      </c>
      <c r="H18" s="131">
        <f>安来・仁多!O41</f>
        <v>80</v>
      </c>
      <c r="I18" s="94">
        <f>安来・仁多!P41</f>
        <v>0</v>
      </c>
      <c r="J18" s="131">
        <f>安来・仁多!S41</f>
        <v>30</v>
      </c>
      <c r="K18" s="94">
        <f>安来・仁多!T41</f>
        <v>0</v>
      </c>
      <c r="L18" s="131">
        <f>安来・仁多!W41</f>
        <v>40</v>
      </c>
      <c r="M18" s="94">
        <f>安来・仁多!X41</f>
        <v>0</v>
      </c>
      <c r="N18" s="131"/>
      <c r="O18" s="94"/>
      <c r="P18" s="131">
        <f>安来・仁多!AE41</f>
        <v>40</v>
      </c>
      <c r="Q18" s="94">
        <f>安来・仁多!AF41</f>
        <v>0</v>
      </c>
      <c r="R18" s="110">
        <f t="shared" si="0"/>
        <v>3570</v>
      </c>
      <c r="S18" s="94">
        <f t="shared" si="0"/>
        <v>0</v>
      </c>
      <c r="T18" s="112">
        <v>3</v>
      </c>
      <c r="U18" s="99"/>
    </row>
    <row r="19" spans="1:21" s="89" customFormat="1" ht="24.95" customHeight="1" x14ac:dyDescent="0.15">
      <c r="A19" s="109" t="s">
        <v>522</v>
      </c>
      <c r="B19" s="205">
        <f>雲南・飯石!C45</f>
        <v>850</v>
      </c>
      <c r="C19" s="94">
        <f>雲南・飯石!D45</f>
        <v>0</v>
      </c>
      <c r="D19" s="131">
        <f>雲南・飯石!G45</f>
        <v>180</v>
      </c>
      <c r="E19" s="94">
        <f>雲南・飯石!H45</f>
        <v>0</v>
      </c>
      <c r="F19" s="131">
        <f>雲南・飯石!K45</f>
        <v>70</v>
      </c>
      <c r="G19" s="94">
        <f>雲南・飯石!L45</f>
        <v>0</v>
      </c>
      <c r="H19" s="131">
        <f>雲南・飯石!O45</f>
        <v>30</v>
      </c>
      <c r="I19" s="94">
        <f>雲南・飯石!P45</f>
        <v>0</v>
      </c>
      <c r="J19" s="131">
        <f>雲南・飯石!S45</f>
        <v>20</v>
      </c>
      <c r="K19" s="94">
        <f>雲南・飯石!T45</f>
        <v>0</v>
      </c>
      <c r="L19" s="131">
        <f>雲南・飯石!W45</f>
        <v>120</v>
      </c>
      <c r="M19" s="94">
        <f>雲南・飯石!X45</f>
        <v>0</v>
      </c>
      <c r="N19" s="131"/>
      <c r="O19" s="94"/>
      <c r="P19" s="131">
        <f>雲南・飯石!AE45</f>
        <v>40</v>
      </c>
      <c r="Q19" s="94">
        <f>雲南・飯石!AF45</f>
        <v>0</v>
      </c>
      <c r="R19" s="110">
        <f t="shared" si="0"/>
        <v>1310</v>
      </c>
      <c r="S19" s="94">
        <f t="shared" si="0"/>
        <v>0</v>
      </c>
      <c r="T19" s="112">
        <v>4</v>
      </c>
      <c r="U19" s="99"/>
    </row>
    <row r="20" spans="1:21" s="89" customFormat="1" ht="24.95" customHeight="1" x14ac:dyDescent="0.15">
      <c r="A20" s="109" t="s">
        <v>523</v>
      </c>
      <c r="B20" s="205">
        <f>隠岐・出雲1!C21</f>
        <v>3200</v>
      </c>
      <c r="C20" s="94">
        <f>隠岐・出雲1!D21</f>
        <v>0</v>
      </c>
      <c r="D20" s="131">
        <f>隠岐・出雲1!G21</f>
        <v>860</v>
      </c>
      <c r="E20" s="94">
        <f>隠岐・出雲1!H21</f>
        <v>0</v>
      </c>
      <c r="F20" s="131">
        <f>隠岐・出雲1!K21</f>
        <v>260</v>
      </c>
      <c r="G20" s="94">
        <f>隠岐・出雲1!L21</f>
        <v>0</v>
      </c>
      <c r="H20" s="131">
        <f>隠岐・出雲1!O21</f>
        <v>90</v>
      </c>
      <c r="I20" s="94">
        <f>隠岐・出雲1!P21</f>
        <v>0</v>
      </c>
      <c r="J20" s="131"/>
      <c r="K20" s="94"/>
      <c r="L20" s="131"/>
      <c r="M20" s="94"/>
      <c r="N20" s="131"/>
      <c r="O20" s="94"/>
      <c r="P20" s="131">
        <f>隠岐・出雲1!AE21</f>
        <v>80</v>
      </c>
      <c r="Q20" s="94">
        <f>隠岐・出雲1!AF21</f>
        <v>0</v>
      </c>
      <c r="R20" s="110">
        <f t="shared" si="0"/>
        <v>4490</v>
      </c>
      <c r="S20" s="94">
        <f t="shared" si="0"/>
        <v>0</v>
      </c>
      <c r="T20" s="112">
        <v>5</v>
      </c>
      <c r="U20" s="99"/>
    </row>
    <row r="21" spans="1:21" s="89" customFormat="1" ht="24.95" customHeight="1" x14ac:dyDescent="0.15">
      <c r="A21" s="109" t="s">
        <v>524</v>
      </c>
      <c r="B21" s="205">
        <f>邑智!C35</f>
        <v>3090</v>
      </c>
      <c r="C21" s="94">
        <f>邑智!D35</f>
        <v>0</v>
      </c>
      <c r="D21" s="131">
        <f>邑智!G35</f>
        <v>220</v>
      </c>
      <c r="E21" s="94">
        <f>邑智!H35</f>
        <v>0</v>
      </c>
      <c r="F21" s="131">
        <f>邑智!K35</f>
        <v>1030</v>
      </c>
      <c r="G21" s="94">
        <f>邑智!L35</f>
        <v>0</v>
      </c>
      <c r="H21" s="131"/>
      <c r="I21" s="94"/>
      <c r="J21" s="131"/>
      <c r="K21" s="94"/>
      <c r="L21" s="131">
        <f>邑智!W35</f>
        <v>210</v>
      </c>
      <c r="M21" s="94">
        <f>邑智!X35</f>
        <v>0</v>
      </c>
      <c r="N21" s="131"/>
      <c r="O21" s="94"/>
      <c r="P21" s="131">
        <f>邑智!AE35</f>
        <v>100</v>
      </c>
      <c r="Q21" s="94">
        <f>邑智!AF35</f>
        <v>0</v>
      </c>
      <c r="R21" s="110">
        <f t="shared" si="0"/>
        <v>4650</v>
      </c>
      <c r="S21" s="94">
        <f>C21+E21+G21+I21+K21+M21+O21+Q21</f>
        <v>0</v>
      </c>
      <c r="T21" s="112">
        <v>8</v>
      </c>
      <c r="U21" s="99"/>
    </row>
    <row r="22" spans="1:21" s="89" customFormat="1" ht="24.95" customHeight="1" x14ac:dyDescent="0.15">
      <c r="A22" s="109" t="s">
        <v>525</v>
      </c>
      <c r="B22" s="131">
        <f>益田・鹿足!C41</f>
        <v>1680</v>
      </c>
      <c r="C22" s="94">
        <f>益田・鹿足!D41</f>
        <v>0</v>
      </c>
      <c r="D22" s="131">
        <f>益田・鹿足!G41</f>
        <v>1190</v>
      </c>
      <c r="E22" s="94">
        <f>益田・鹿足!H41</f>
        <v>0</v>
      </c>
      <c r="F22" s="131">
        <f>益田・鹿足!K41</f>
        <v>560</v>
      </c>
      <c r="G22" s="94">
        <f>益田・鹿足!L41</f>
        <v>0</v>
      </c>
      <c r="H22" s="131"/>
      <c r="I22" s="94"/>
      <c r="J22" s="131"/>
      <c r="K22" s="94"/>
      <c r="L22" s="131"/>
      <c r="M22" s="94"/>
      <c r="N22" s="131"/>
      <c r="O22" s="94"/>
      <c r="P22" s="131">
        <f>益田・鹿足!AE41</f>
        <v>60</v>
      </c>
      <c r="Q22" s="94">
        <f>益田・鹿足!AF41</f>
        <v>0</v>
      </c>
      <c r="R22" s="110">
        <f t="shared" si="0"/>
        <v>3490</v>
      </c>
      <c r="S22" s="94">
        <f t="shared" si="0"/>
        <v>0</v>
      </c>
      <c r="T22" s="112">
        <v>11</v>
      </c>
      <c r="U22" s="99"/>
    </row>
    <row r="23" spans="1:21" s="89" customFormat="1" ht="24.95" customHeight="1" x14ac:dyDescent="0.15">
      <c r="A23" s="115" t="s">
        <v>526</v>
      </c>
      <c r="B23" s="133">
        <f t="shared" ref="B23:S23" si="1">SUM(B10:B22)</f>
        <v>150110</v>
      </c>
      <c r="C23" s="61">
        <f t="shared" si="1"/>
        <v>0</v>
      </c>
      <c r="D23" s="133">
        <f t="shared" si="1"/>
        <v>24020</v>
      </c>
      <c r="E23" s="61">
        <f t="shared" si="1"/>
        <v>0</v>
      </c>
      <c r="F23" s="133">
        <f t="shared" si="1"/>
        <v>11860</v>
      </c>
      <c r="G23" s="61">
        <f t="shared" si="1"/>
        <v>0</v>
      </c>
      <c r="H23" s="133">
        <f t="shared" si="1"/>
        <v>3500</v>
      </c>
      <c r="I23" s="61">
        <f t="shared" si="1"/>
        <v>0</v>
      </c>
      <c r="J23" s="133">
        <f t="shared" si="1"/>
        <v>1090</v>
      </c>
      <c r="K23" s="61">
        <f t="shared" si="1"/>
        <v>0</v>
      </c>
      <c r="L23" s="133">
        <f t="shared" si="1"/>
        <v>1990</v>
      </c>
      <c r="M23" s="61">
        <f t="shared" si="1"/>
        <v>0</v>
      </c>
      <c r="N23" s="133">
        <f>SUM(N10:N22)</f>
        <v>770</v>
      </c>
      <c r="O23" s="61">
        <f t="shared" si="1"/>
        <v>0</v>
      </c>
      <c r="P23" s="133">
        <f t="shared" si="1"/>
        <v>4150</v>
      </c>
      <c r="Q23" s="61">
        <f t="shared" si="1"/>
        <v>0</v>
      </c>
      <c r="R23" s="96">
        <f t="shared" si="1"/>
        <v>197490</v>
      </c>
      <c r="S23" s="97">
        <f t="shared" si="1"/>
        <v>0</v>
      </c>
      <c r="T23" s="116"/>
      <c r="U23" s="99"/>
    </row>
    <row r="24" spans="1:21" s="89" customFormat="1" ht="24.95" customHeight="1" x14ac:dyDescent="0.15">
      <c r="A24" s="135"/>
      <c r="B24" s="136"/>
      <c r="C24" s="137"/>
      <c r="D24" s="136"/>
      <c r="E24" s="137"/>
      <c r="F24" s="136"/>
      <c r="G24" s="137"/>
      <c r="H24" s="136"/>
      <c r="I24" s="137"/>
      <c r="J24" s="136"/>
      <c r="K24" s="137"/>
      <c r="L24" s="136"/>
      <c r="M24" s="137"/>
      <c r="N24" s="136"/>
      <c r="O24" s="137"/>
      <c r="P24" s="136"/>
      <c r="Q24" s="137"/>
      <c r="R24" s="136"/>
      <c r="S24" s="137"/>
      <c r="T24" s="62" t="s">
        <v>906</v>
      </c>
      <c r="U24" s="99"/>
    </row>
    <row r="25" spans="1:21" s="89" customFormat="1" ht="15" customHeight="1" x14ac:dyDescent="0.15">
      <c r="A25" s="135"/>
      <c r="B25" s="136"/>
      <c r="C25" s="137"/>
      <c r="D25" s="136"/>
      <c r="E25" s="137"/>
      <c r="F25" s="136"/>
      <c r="G25" s="137"/>
      <c r="H25" s="136"/>
      <c r="I25" s="137"/>
      <c r="J25" s="136"/>
      <c r="K25" s="137"/>
      <c r="L25" s="136"/>
      <c r="M25" s="137"/>
      <c r="N25" s="136"/>
      <c r="O25" s="137"/>
      <c r="P25" s="136"/>
      <c r="Q25" s="137"/>
      <c r="R25" s="136"/>
      <c r="S25" s="137"/>
      <c r="T25" s="138"/>
      <c r="U25" s="99"/>
    </row>
    <row r="26" spans="1:21" ht="15" customHeight="1" x14ac:dyDescent="0.15"/>
    <row r="27" spans="1:21" ht="15" customHeight="1" x14ac:dyDescent="0.15"/>
    <row r="28" spans="1:21" ht="15" customHeight="1" x14ac:dyDescent="0.15">
      <c r="T28" s="62"/>
    </row>
    <row r="29" spans="1:21" ht="15" customHeight="1" x14ac:dyDescent="0.15">
      <c r="T29" s="62"/>
    </row>
    <row r="30" spans="1:21" ht="15" customHeight="1" x14ac:dyDescent="0.15">
      <c r="A30" s="98"/>
      <c r="B30" s="99"/>
      <c r="C30" s="100"/>
    </row>
    <row r="31" spans="1:21" ht="15" customHeight="1" x14ac:dyDescent="0.15">
      <c r="A31" s="98"/>
      <c r="B31" s="99"/>
      <c r="C31" s="100"/>
    </row>
    <row r="32" spans="1:21" ht="15" customHeight="1" x14ac:dyDescent="0.15">
      <c r="A32" s="98"/>
      <c r="B32" s="99"/>
      <c r="C32" s="100"/>
    </row>
    <row r="33" spans="1:21" s="147" customFormat="1" ht="15" customHeight="1" x14ac:dyDescent="0.15">
      <c r="B33" s="26"/>
      <c r="C33" s="26"/>
      <c r="U33" s="88" t="s">
        <v>560</v>
      </c>
    </row>
    <row r="34" spans="1:21" s="147" customFormat="1" ht="15" customHeight="1" x14ac:dyDescent="0.15">
      <c r="A34" s="148" t="s">
        <v>570</v>
      </c>
      <c r="B34" s="26"/>
      <c r="C34" s="26"/>
      <c r="U34" s="90" t="s">
        <v>561</v>
      </c>
    </row>
    <row r="35" spans="1:21" s="147" customFormat="1" ht="15" customHeight="1" x14ac:dyDescent="0.15">
      <c r="B35" s="26"/>
      <c r="C35" s="26"/>
      <c r="U35" s="91" t="s">
        <v>503</v>
      </c>
    </row>
    <row r="36" spans="1:21" s="147" customFormat="1" ht="24.95" customHeight="1" x14ac:dyDescent="0.15">
      <c r="A36" s="149"/>
      <c r="B36" s="150"/>
      <c r="C36" s="149"/>
      <c r="D36" s="150"/>
      <c r="J36" s="148"/>
      <c r="K36" s="148"/>
      <c r="L36" s="148" t="s">
        <v>562</v>
      </c>
      <c r="M36" s="148"/>
      <c r="N36" s="148" t="s">
        <v>563</v>
      </c>
      <c r="O36" s="148"/>
      <c r="P36" s="148" t="s">
        <v>564</v>
      </c>
      <c r="Q36" s="148"/>
      <c r="R36" s="148" t="s">
        <v>565</v>
      </c>
      <c r="S36" s="148"/>
      <c r="T36" s="149"/>
      <c r="U36" s="151"/>
    </row>
    <row r="37" spans="1:21" s="147" customFormat="1" ht="24.95" customHeight="1" x14ac:dyDescent="0.15">
      <c r="A37" s="1" t="s">
        <v>946</v>
      </c>
      <c r="B37" s="46"/>
      <c r="C37" s="46"/>
      <c r="D37" s="46"/>
      <c r="J37" s="152" t="s">
        <v>504</v>
      </c>
      <c r="K37" s="153" t="s">
        <v>566</v>
      </c>
      <c r="L37" s="152" t="s">
        <v>567</v>
      </c>
      <c r="M37" s="153" t="s">
        <v>568</v>
      </c>
      <c r="N37" s="152" t="s">
        <v>567</v>
      </c>
      <c r="O37" s="153" t="s">
        <v>568</v>
      </c>
      <c r="P37" s="152" t="s">
        <v>567</v>
      </c>
      <c r="Q37" s="153" t="s">
        <v>568</v>
      </c>
      <c r="R37" s="152" t="s">
        <v>567</v>
      </c>
      <c r="S37" s="153" t="s">
        <v>568</v>
      </c>
      <c r="T37" s="149"/>
      <c r="U37" s="151"/>
    </row>
    <row r="38" spans="1:21" s="148" customFormat="1" ht="24.95" customHeight="1" x14ac:dyDescent="0.15">
      <c r="A38" s="103" t="s">
        <v>764</v>
      </c>
      <c r="B38" s="177"/>
      <c r="C38" s="178"/>
      <c r="D38" s="177"/>
      <c r="E38" s="178"/>
      <c r="F38" s="177"/>
      <c r="G38" s="178"/>
      <c r="H38" s="179"/>
      <c r="I38" s="180" t="s">
        <v>586</v>
      </c>
      <c r="J38" s="181">
        <f>R10+R12+R18+R17+R19+R11</f>
        <v>137660</v>
      </c>
      <c r="K38" s="182">
        <f>S10+S12+S18+S17+S19+S11</f>
        <v>0</v>
      </c>
      <c r="L38" s="183">
        <v>3.3</v>
      </c>
      <c r="M38" s="184">
        <f>K38*L38</f>
        <v>0</v>
      </c>
      <c r="N38" s="183">
        <v>4.5</v>
      </c>
      <c r="O38" s="184">
        <f>K38*N38</f>
        <v>0</v>
      </c>
      <c r="P38" s="183">
        <v>7</v>
      </c>
      <c r="Q38" s="184">
        <f>K38*P38</f>
        <v>0</v>
      </c>
      <c r="R38" s="183">
        <v>20</v>
      </c>
      <c r="S38" s="184">
        <f>K38*R38</f>
        <v>0</v>
      </c>
      <c r="T38" s="156"/>
      <c r="U38" s="151"/>
    </row>
    <row r="39" spans="1:21" s="148" customFormat="1" ht="24.95" customHeight="1" x14ac:dyDescent="0.15">
      <c r="A39" s="185"/>
      <c r="B39" s="186"/>
      <c r="C39" s="187"/>
      <c r="D39" s="186"/>
      <c r="E39" s="187"/>
      <c r="F39" s="186"/>
      <c r="G39" s="187"/>
      <c r="H39" s="188"/>
      <c r="I39" s="189" t="s">
        <v>587</v>
      </c>
      <c r="J39" s="190"/>
      <c r="K39" s="191"/>
      <c r="L39" s="193">
        <v>3.63</v>
      </c>
      <c r="M39" s="192"/>
      <c r="N39" s="193">
        <v>4.95</v>
      </c>
      <c r="O39" s="192"/>
      <c r="P39" s="193">
        <v>7.7</v>
      </c>
      <c r="Q39" s="192"/>
      <c r="R39" s="193">
        <v>22</v>
      </c>
      <c r="S39" s="192"/>
      <c r="T39" s="156"/>
      <c r="U39" s="151"/>
    </row>
    <row r="40" spans="1:21" s="148" customFormat="1" ht="24.95" customHeight="1" x14ac:dyDescent="0.15">
      <c r="A40" s="103" t="s">
        <v>571</v>
      </c>
      <c r="B40" s="177"/>
      <c r="C40" s="178"/>
      <c r="D40" s="177"/>
      <c r="E40" s="178"/>
      <c r="F40" s="177"/>
      <c r="G40" s="178"/>
      <c r="H40" s="179"/>
      <c r="I40" s="180" t="s">
        <v>586</v>
      </c>
      <c r="J40" s="181">
        <f>R20</f>
        <v>4490</v>
      </c>
      <c r="K40" s="182">
        <f>S20</f>
        <v>0</v>
      </c>
      <c r="L40" s="183">
        <v>3.5</v>
      </c>
      <c r="M40" s="184">
        <f t="shared" ref="M40:M42" si="2">K40*L40</f>
        <v>0</v>
      </c>
      <c r="N40" s="183">
        <v>5.5</v>
      </c>
      <c r="O40" s="184">
        <f t="shared" ref="O40:O44" si="3">K40*N40</f>
        <v>0</v>
      </c>
      <c r="P40" s="183">
        <v>8</v>
      </c>
      <c r="Q40" s="184">
        <f t="shared" ref="Q40:Q44" si="4">K40*P40</f>
        <v>0</v>
      </c>
      <c r="R40" s="183">
        <v>20</v>
      </c>
      <c r="S40" s="184">
        <f t="shared" ref="S40:S44" si="5">K40*R40</f>
        <v>0</v>
      </c>
      <c r="T40" s="138"/>
      <c r="U40" s="151"/>
    </row>
    <row r="41" spans="1:21" s="148" customFormat="1" ht="24.95" customHeight="1" x14ac:dyDescent="0.15">
      <c r="A41" s="185"/>
      <c r="B41" s="186"/>
      <c r="C41" s="187"/>
      <c r="D41" s="186"/>
      <c r="E41" s="187"/>
      <c r="F41" s="186"/>
      <c r="G41" s="187"/>
      <c r="H41" s="188"/>
      <c r="I41" s="189" t="s">
        <v>587</v>
      </c>
      <c r="J41" s="190"/>
      <c r="K41" s="191"/>
      <c r="L41" s="193">
        <v>3.85</v>
      </c>
      <c r="M41" s="192"/>
      <c r="N41" s="193">
        <v>6.05</v>
      </c>
      <c r="O41" s="192"/>
      <c r="P41" s="193">
        <v>8.8000000000000007</v>
      </c>
      <c r="Q41" s="192"/>
      <c r="R41" s="193">
        <v>22</v>
      </c>
      <c r="S41" s="192"/>
      <c r="T41" s="138"/>
      <c r="U41" s="151"/>
    </row>
    <row r="42" spans="1:21" s="148" customFormat="1" ht="24.95" customHeight="1" x14ac:dyDescent="0.15">
      <c r="A42" s="103" t="s">
        <v>142</v>
      </c>
      <c r="B42" s="177"/>
      <c r="C42" s="178"/>
      <c r="D42" s="177"/>
      <c r="E42" s="178"/>
      <c r="F42" s="177"/>
      <c r="G42" s="178"/>
      <c r="H42" s="179"/>
      <c r="I42" s="180" t="s">
        <v>586</v>
      </c>
      <c r="J42" s="181">
        <f>R15</f>
        <v>9370</v>
      </c>
      <c r="K42" s="182">
        <f>S15</f>
        <v>0</v>
      </c>
      <c r="L42" s="183">
        <v>3.3</v>
      </c>
      <c r="M42" s="184">
        <f t="shared" si="2"/>
        <v>0</v>
      </c>
      <c r="N42" s="183">
        <v>4.5</v>
      </c>
      <c r="O42" s="184">
        <f t="shared" si="3"/>
        <v>0</v>
      </c>
      <c r="P42" s="183">
        <v>7</v>
      </c>
      <c r="Q42" s="184">
        <f t="shared" si="4"/>
        <v>0</v>
      </c>
      <c r="R42" s="183">
        <v>15</v>
      </c>
      <c r="S42" s="184">
        <f t="shared" si="5"/>
        <v>0</v>
      </c>
      <c r="T42" s="138"/>
      <c r="U42" s="151"/>
    </row>
    <row r="43" spans="1:21" s="148" customFormat="1" ht="24.95" customHeight="1" x14ac:dyDescent="0.15">
      <c r="A43" s="185"/>
      <c r="B43" s="186"/>
      <c r="C43" s="187"/>
      <c r="D43" s="186"/>
      <c r="E43" s="187"/>
      <c r="F43" s="186"/>
      <c r="G43" s="187"/>
      <c r="H43" s="188"/>
      <c r="I43" s="189" t="s">
        <v>587</v>
      </c>
      <c r="J43" s="190"/>
      <c r="K43" s="191"/>
      <c r="L43" s="193">
        <v>3.63</v>
      </c>
      <c r="M43" s="192"/>
      <c r="N43" s="193">
        <v>4.95</v>
      </c>
      <c r="O43" s="192"/>
      <c r="P43" s="193">
        <v>7.7</v>
      </c>
      <c r="Q43" s="192"/>
      <c r="R43" s="193">
        <v>16.5</v>
      </c>
      <c r="S43" s="192"/>
      <c r="T43" s="138"/>
      <c r="U43" s="151"/>
    </row>
    <row r="44" spans="1:21" s="148" customFormat="1" ht="24.95" customHeight="1" x14ac:dyDescent="0.15">
      <c r="A44" s="103" t="s">
        <v>868</v>
      </c>
      <c r="B44" s="177"/>
      <c r="C44" s="178"/>
      <c r="D44" s="177"/>
      <c r="E44" s="178"/>
      <c r="F44" s="177"/>
      <c r="G44" s="178"/>
      <c r="H44" s="179"/>
      <c r="I44" s="180" t="s">
        <v>586</v>
      </c>
      <c r="J44" s="181">
        <f>R13+R16+R14+R21+R22</f>
        <v>45970</v>
      </c>
      <c r="K44" s="182">
        <f>S13+S16+S14+S21+S22</f>
        <v>0</v>
      </c>
      <c r="L44" s="183">
        <v>3.3</v>
      </c>
      <c r="M44" s="184">
        <f>K44*L44</f>
        <v>0</v>
      </c>
      <c r="N44" s="183">
        <v>4.5</v>
      </c>
      <c r="O44" s="184">
        <f t="shared" si="3"/>
        <v>0</v>
      </c>
      <c r="P44" s="183">
        <v>7</v>
      </c>
      <c r="Q44" s="184">
        <f t="shared" si="4"/>
        <v>0</v>
      </c>
      <c r="R44" s="183">
        <v>12</v>
      </c>
      <c r="S44" s="184">
        <f t="shared" si="5"/>
        <v>0</v>
      </c>
      <c r="T44" s="138"/>
      <c r="U44" s="151"/>
    </row>
    <row r="45" spans="1:21" s="148" customFormat="1" ht="24.95" customHeight="1" x14ac:dyDescent="0.15">
      <c r="A45" s="185"/>
      <c r="B45" s="186"/>
      <c r="C45" s="187"/>
      <c r="D45" s="186"/>
      <c r="E45" s="187"/>
      <c r="F45" s="186"/>
      <c r="G45" s="187"/>
      <c r="H45" s="188"/>
      <c r="I45" s="189" t="s">
        <v>587</v>
      </c>
      <c r="J45" s="190"/>
      <c r="K45" s="191"/>
      <c r="L45" s="193">
        <v>3.63</v>
      </c>
      <c r="M45" s="192"/>
      <c r="N45" s="193">
        <v>4.95</v>
      </c>
      <c r="O45" s="192"/>
      <c r="P45" s="193">
        <v>7.7</v>
      </c>
      <c r="Q45" s="192"/>
      <c r="R45" s="193">
        <v>13.2</v>
      </c>
      <c r="S45" s="192"/>
      <c r="T45" s="138"/>
      <c r="U45" s="151"/>
    </row>
    <row r="46" spans="1:21" s="148" customFormat="1" ht="24.95" customHeight="1" x14ac:dyDescent="0.15">
      <c r="A46" s="168"/>
      <c r="B46" s="154"/>
      <c r="C46" s="155"/>
      <c r="D46" s="194" t="s">
        <v>947</v>
      </c>
      <c r="E46" s="155"/>
      <c r="F46" s="154"/>
      <c r="G46" s="155"/>
      <c r="H46" s="154"/>
      <c r="I46" s="155"/>
      <c r="J46" s="157">
        <f>SUM(J38:J45)</f>
        <v>197490</v>
      </c>
      <c r="K46" s="158">
        <f>SUM(K38:K45)</f>
        <v>0</v>
      </c>
      <c r="L46" s="159"/>
      <c r="M46" s="61">
        <f>SUM(M38:M45)</f>
        <v>0</v>
      </c>
      <c r="N46" s="159"/>
      <c r="O46" s="61">
        <f>SUM(O38:O45)</f>
        <v>0</v>
      </c>
      <c r="P46" s="159"/>
      <c r="Q46" s="61">
        <f>SUM(Q38:Q45)</f>
        <v>0</v>
      </c>
      <c r="R46" s="159"/>
      <c r="S46" s="61">
        <f>SUM(S38:S45)</f>
        <v>0</v>
      </c>
      <c r="T46" s="138"/>
      <c r="U46" s="151"/>
    </row>
    <row r="47" spans="1:21" s="148" customFormat="1" ht="24.95" customHeight="1" thickBot="1" x14ac:dyDescent="0.2">
      <c r="A47" s="151"/>
      <c r="B47" s="199"/>
      <c r="C47" s="200"/>
      <c r="D47" s="201"/>
      <c r="E47" s="200"/>
      <c r="F47" s="199"/>
      <c r="G47" s="200"/>
      <c r="H47" s="199"/>
      <c r="I47" s="200"/>
      <c r="J47" s="51"/>
      <c r="K47" s="202"/>
      <c r="L47" s="40"/>
      <c r="M47" s="203"/>
      <c r="N47" s="40"/>
      <c r="O47" s="203"/>
      <c r="P47" s="40"/>
      <c r="Q47" s="203"/>
      <c r="R47" s="40"/>
      <c r="S47" s="203"/>
      <c r="T47" s="200"/>
      <c r="U47" s="151"/>
    </row>
    <row r="48" spans="1:21" s="148" customFormat="1" ht="24.95" customHeight="1" thickBot="1" x14ac:dyDescent="0.2">
      <c r="A48" s="160"/>
      <c r="B48" s="161"/>
      <c r="C48" s="162"/>
      <c r="D48" s="163" t="s">
        <v>141</v>
      </c>
      <c r="E48" s="162"/>
      <c r="F48" s="161"/>
      <c r="G48" s="162"/>
      <c r="H48" s="161"/>
      <c r="I48" s="162"/>
      <c r="J48" s="164">
        <f>J46</f>
        <v>197490</v>
      </c>
      <c r="K48" s="165">
        <f>K46</f>
        <v>0</v>
      </c>
      <c r="L48" s="166" t="s">
        <v>562</v>
      </c>
      <c r="M48" s="165">
        <f>M46</f>
        <v>0</v>
      </c>
      <c r="N48" s="166" t="s">
        <v>563</v>
      </c>
      <c r="O48" s="165">
        <f>O46</f>
        <v>0</v>
      </c>
      <c r="P48" s="166" t="s">
        <v>564</v>
      </c>
      <c r="Q48" s="165">
        <f>Q46</f>
        <v>0</v>
      </c>
      <c r="R48" s="166" t="s">
        <v>565</v>
      </c>
      <c r="S48" s="167">
        <f>S46</f>
        <v>0</v>
      </c>
      <c r="T48" s="138"/>
      <c r="U48" s="151"/>
    </row>
    <row r="49" spans="1:21" ht="24.95" customHeight="1" x14ac:dyDescent="0.15">
      <c r="A49" s="150" t="s">
        <v>569</v>
      </c>
      <c r="B49" s="147"/>
      <c r="C49" s="147"/>
      <c r="D49" s="147"/>
      <c r="E49" s="147"/>
      <c r="F49" s="147"/>
      <c r="G49" s="147"/>
      <c r="H49" s="147"/>
      <c r="I49" s="147"/>
      <c r="J49" s="147"/>
      <c r="K49" s="147"/>
      <c r="L49" s="147"/>
      <c r="M49" s="147"/>
      <c r="N49" s="147"/>
      <c r="O49" s="147"/>
      <c r="P49" s="147"/>
      <c r="Q49" s="147"/>
      <c r="R49" s="147"/>
      <c r="S49" s="62" t="s">
        <v>905</v>
      </c>
      <c r="T49" s="147"/>
      <c r="U49" s="151"/>
    </row>
    <row r="50" spans="1:21" ht="24.95" customHeight="1" x14ac:dyDescent="0.15">
      <c r="B50" s="147"/>
      <c r="C50" s="147"/>
      <c r="D50" s="147"/>
      <c r="E50" s="147"/>
      <c r="F50" s="147"/>
      <c r="G50" s="147"/>
      <c r="H50" s="147"/>
      <c r="I50" s="147"/>
      <c r="J50" s="147"/>
      <c r="K50" s="147"/>
      <c r="L50" s="147"/>
      <c r="M50" s="147"/>
      <c r="N50" s="147"/>
      <c r="O50" s="147"/>
      <c r="P50" s="147"/>
      <c r="Q50" s="147"/>
      <c r="R50" s="147"/>
      <c r="S50" s="147"/>
      <c r="T50" s="147"/>
      <c r="U50" s="151"/>
    </row>
    <row r="51" spans="1:21" ht="24.95" customHeight="1" x14ac:dyDescent="0.15"/>
    <row r="52" spans="1:21" ht="24.95" customHeight="1" x14ac:dyDescent="0.15"/>
    <row r="53" spans="1:21" ht="24.95" customHeight="1" x14ac:dyDescent="0.15"/>
    <row r="54" spans="1:21" ht="24.95" customHeight="1" x14ac:dyDescent="0.15"/>
    <row r="55" spans="1:21" ht="24.95" customHeight="1" x14ac:dyDescent="0.15"/>
    <row r="56" spans="1:21" ht="24.95" customHeight="1" x14ac:dyDescent="0.15"/>
    <row r="57" spans="1:21" ht="24.95" customHeight="1" x14ac:dyDescent="0.15"/>
    <row r="58" spans="1:21" ht="24.95" customHeight="1" x14ac:dyDescent="0.15"/>
    <row r="59" spans="1:21" ht="24.95" customHeight="1" x14ac:dyDescent="0.15"/>
    <row r="60" spans="1:21" ht="24.95" customHeight="1" x14ac:dyDescent="0.15"/>
    <row r="61" spans="1:21" ht="24.95" customHeight="1" x14ac:dyDescent="0.15"/>
    <row r="62" spans="1:21" ht="24.95" customHeight="1" x14ac:dyDescent="0.15"/>
    <row r="63" spans="1:21" ht="24.95" customHeight="1" x14ac:dyDescent="0.15"/>
    <row r="64" spans="1:21"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row r="187" ht="24.95" customHeight="1" x14ac:dyDescent="0.15"/>
    <row r="188" ht="24.95" customHeight="1" x14ac:dyDescent="0.15"/>
    <row r="189" ht="24.95" customHeight="1" x14ac:dyDescent="0.15"/>
    <row r="190" ht="24.95" customHeight="1" x14ac:dyDescent="0.15"/>
    <row r="191" ht="24.95" customHeight="1" x14ac:dyDescent="0.15"/>
    <row r="192" ht="24.95" customHeight="1" x14ac:dyDescent="0.15"/>
    <row r="193" ht="24.95" customHeight="1" x14ac:dyDescent="0.15"/>
    <row r="194" ht="24.95" customHeight="1" x14ac:dyDescent="0.15"/>
    <row r="195" ht="24.95" customHeight="1" x14ac:dyDescent="0.15"/>
    <row r="196" ht="24.95" customHeight="1" x14ac:dyDescent="0.15"/>
    <row r="197" ht="24.95" customHeight="1" x14ac:dyDescent="0.15"/>
    <row r="198" ht="24.95" customHeight="1" x14ac:dyDescent="0.15"/>
    <row r="199" ht="24.95" customHeight="1" x14ac:dyDescent="0.15"/>
    <row r="200" ht="24.95" customHeight="1" x14ac:dyDescent="0.15"/>
    <row r="201" ht="24.95" customHeight="1" x14ac:dyDescent="0.15"/>
    <row r="202" ht="24.95" customHeight="1" x14ac:dyDescent="0.15"/>
    <row r="203" ht="24.95" customHeight="1" x14ac:dyDescent="0.15"/>
    <row r="204" ht="24.95" customHeight="1" x14ac:dyDescent="0.15"/>
    <row r="205" ht="24.95" customHeight="1" x14ac:dyDescent="0.15"/>
    <row r="206" ht="24.95" customHeight="1" x14ac:dyDescent="0.15"/>
    <row r="207" ht="24.95" customHeight="1" x14ac:dyDescent="0.15"/>
    <row r="208" ht="24.95" customHeight="1" x14ac:dyDescent="0.15"/>
    <row r="209" ht="24.95" customHeight="1" x14ac:dyDescent="0.15"/>
    <row r="210" ht="24.95" customHeight="1" x14ac:dyDescent="0.15"/>
    <row r="211" ht="24.95" customHeight="1" x14ac:dyDescent="0.15"/>
    <row r="212" ht="24.95" customHeight="1" x14ac:dyDescent="0.15"/>
    <row r="213" ht="24.95" customHeight="1" x14ac:dyDescent="0.15"/>
    <row r="214" ht="24.95" customHeight="1" x14ac:dyDescent="0.15"/>
    <row r="215" ht="24.95" customHeight="1" x14ac:dyDescent="0.15"/>
    <row r="216" ht="24.95" customHeight="1" x14ac:dyDescent="0.15"/>
    <row r="217" ht="24.95" customHeight="1" x14ac:dyDescent="0.15"/>
    <row r="218" ht="24.95" customHeight="1" x14ac:dyDescent="0.15"/>
    <row r="219" ht="24.95" customHeight="1" x14ac:dyDescent="0.15"/>
    <row r="220" ht="24.95" customHeight="1" x14ac:dyDescent="0.15"/>
    <row r="221" ht="24.95" customHeight="1" x14ac:dyDescent="0.15"/>
    <row r="222" ht="24.95" customHeight="1" x14ac:dyDescent="0.15"/>
    <row r="223" ht="24.95" customHeight="1" x14ac:dyDescent="0.15"/>
    <row r="224" ht="24.95" customHeight="1" x14ac:dyDescent="0.15"/>
    <row r="225" ht="24.95" customHeight="1" x14ac:dyDescent="0.15"/>
    <row r="226" ht="24.95" customHeight="1" x14ac:dyDescent="0.15"/>
    <row r="227" ht="24.95" customHeight="1" x14ac:dyDescent="0.15"/>
    <row r="228" ht="24.95" customHeight="1" x14ac:dyDescent="0.15"/>
    <row r="229" ht="24.95" customHeight="1" x14ac:dyDescent="0.15"/>
    <row r="230" ht="24.95" customHeight="1" x14ac:dyDescent="0.15"/>
    <row r="231" ht="24.95" customHeight="1" x14ac:dyDescent="0.15"/>
    <row r="232" ht="24.95" customHeight="1" x14ac:dyDescent="0.15"/>
    <row r="233" ht="24.95" customHeight="1" x14ac:dyDescent="0.15"/>
    <row r="234" ht="24.95" customHeight="1" x14ac:dyDescent="0.15"/>
    <row r="235" ht="24.95" customHeight="1" x14ac:dyDescent="0.15"/>
    <row r="236" ht="24.95" customHeight="1" x14ac:dyDescent="0.15"/>
    <row r="237" ht="24.95" customHeight="1" x14ac:dyDescent="0.15"/>
    <row r="238" ht="24.95" customHeight="1" x14ac:dyDescent="0.15"/>
    <row r="239" ht="24.95" customHeight="1" x14ac:dyDescent="0.15"/>
    <row r="240" ht="24.95" customHeight="1" x14ac:dyDescent="0.15"/>
    <row r="241" ht="24.95" customHeight="1" x14ac:dyDescent="0.15"/>
    <row r="242" ht="24.95" customHeight="1" x14ac:dyDescent="0.15"/>
    <row r="243" ht="24.95" customHeight="1" x14ac:dyDescent="0.15"/>
    <row r="244" ht="24.95" customHeight="1" x14ac:dyDescent="0.15"/>
    <row r="245" ht="24.95" customHeight="1" x14ac:dyDescent="0.15"/>
    <row r="246" ht="24.95" customHeight="1" x14ac:dyDescent="0.15"/>
    <row r="247" ht="24.95" customHeight="1" x14ac:dyDescent="0.15"/>
    <row r="248" ht="24.95" customHeight="1" x14ac:dyDescent="0.15"/>
    <row r="249" ht="24.95" customHeight="1" x14ac:dyDescent="0.15"/>
    <row r="250" ht="24.95" customHeight="1" x14ac:dyDescent="0.15"/>
    <row r="251" ht="24.95" customHeight="1" x14ac:dyDescent="0.15"/>
    <row r="252" ht="24.95" customHeight="1" x14ac:dyDescent="0.15"/>
    <row r="253" ht="24.95" customHeight="1" x14ac:dyDescent="0.15"/>
    <row r="254" ht="24.95" customHeight="1" x14ac:dyDescent="0.15"/>
    <row r="255" ht="24.95" customHeight="1" x14ac:dyDescent="0.15"/>
    <row r="256" ht="24.95" customHeight="1" x14ac:dyDescent="0.15"/>
    <row r="257" ht="24.95" customHeight="1" x14ac:dyDescent="0.15"/>
    <row r="258" ht="24.95" customHeight="1" x14ac:dyDescent="0.15"/>
    <row r="259" ht="24.95" customHeight="1" x14ac:dyDescent="0.15"/>
    <row r="260" ht="24.95" customHeight="1" x14ac:dyDescent="0.15"/>
    <row r="261" ht="24.95" customHeight="1" x14ac:dyDescent="0.15"/>
    <row r="262" ht="24.95" customHeight="1" x14ac:dyDescent="0.15"/>
    <row r="263" ht="24.95" customHeight="1" x14ac:dyDescent="0.15"/>
    <row r="264" ht="24.95" customHeight="1" x14ac:dyDescent="0.15"/>
    <row r="265" ht="24.95" customHeight="1" x14ac:dyDescent="0.15"/>
    <row r="266" ht="24.95" customHeight="1" x14ac:dyDescent="0.15"/>
    <row r="267" ht="24.95" customHeight="1" x14ac:dyDescent="0.15"/>
    <row r="268" ht="24.95" customHeight="1" x14ac:dyDescent="0.15"/>
    <row r="269" ht="24.95" customHeight="1" x14ac:dyDescent="0.15"/>
    <row r="270" ht="24.95" customHeight="1" x14ac:dyDescent="0.15"/>
    <row r="271" ht="24.95" customHeight="1" x14ac:dyDescent="0.15"/>
    <row r="272" ht="24.95" customHeight="1" x14ac:dyDescent="0.15"/>
    <row r="273" ht="24.95" customHeight="1" x14ac:dyDescent="0.15"/>
    <row r="274" ht="24.95" customHeight="1" x14ac:dyDescent="0.15"/>
    <row r="275" ht="24.95" customHeight="1" x14ac:dyDescent="0.15"/>
    <row r="276" ht="24.95" customHeight="1" x14ac:dyDescent="0.15"/>
    <row r="277" ht="24.95" customHeight="1" x14ac:dyDescent="0.15"/>
    <row r="278" ht="24.95" customHeight="1" x14ac:dyDescent="0.15"/>
    <row r="279" ht="24.95" customHeight="1" x14ac:dyDescent="0.15"/>
    <row r="280" ht="24.95" customHeight="1" x14ac:dyDescent="0.15"/>
    <row r="281" ht="24.95" customHeight="1" x14ac:dyDescent="0.15"/>
    <row r="282" ht="24.95" customHeight="1" x14ac:dyDescent="0.15"/>
    <row r="283" ht="24.95" customHeight="1" x14ac:dyDescent="0.15"/>
    <row r="284" ht="24.95" customHeight="1" x14ac:dyDescent="0.15"/>
    <row r="285" ht="24.95" customHeight="1" x14ac:dyDescent="0.15"/>
    <row r="286" ht="24.95" customHeight="1" x14ac:dyDescent="0.15"/>
    <row r="287" ht="24.95" customHeight="1" x14ac:dyDescent="0.15"/>
    <row r="288" ht="24.95" customHeight="1" x14ac:dyDescent="0.15"/>
    <row r="289" ht="24.95" customHeight="1" x14ac:dyDescent="0.15"/>
    <row r="290" ht="24.95" customHeight="1" x14ac:dyDescent="0.15"/>
    <row r="291" ht="24.95" customHeight="1" x14ac:dyDescent="0.15"/>
    <row r="292" ht="24.95" customHeight="1" x14ac:dyDescent="0.15"/>
    <row r="293" ht="24.95" customHeight="1" x14ac:dyDescent="0.15"/>
    <row r="294" ht="24.95" customHeight="1" x14ac:dyDescent="0.15"/>
    <row r="295" ht="24.95" customHeight="1" x14ac:dyDescent="0.15"/>
    <row r="296" ht="24.95" customHeight="1" x14ac:dyDescent="0.15"/>
    <row r="297" ht="24.95" customHeight="1" x14ac:dyDescent="0.15"/>
    <row r="298" ht="24.95" customHeight="1" x14ac:dyDescent="0.15"/>
    <row r="299" ht="24.95" customHeight="1" x14ac:dyDescent="0.15"/>
    <row r="300" ht="24.95" customHeight="1" x14ac:dyDescent="0.15"/>
    <row r="301" ht="24.95" customHeight="1" x14ac:dyDescent="0.15"/>
    <row r="302" ht="24.95" customHeight="1" x14ac:dyDescent="0.15"/>
    <row r="303" ht="24.95" customHeight="1" x14ac:dyDescent="0.15"/>
    <row r="304" ht="24.95" customHeight="1" x14ac:dyDescent="0.15"/>
    <row r="305" ht="24.95" customHeight="1" x14ac:dyDescent="0.15"/>
    <row r="306" ht="24.95" customHeight="1" x14ac:dyDescent="0.15"/>
    <row r="307" ht="24.95" customHeight="1" x14ac:dyDescent="0.15"/>
    <row r="308" ht="24.95" customHeight="1" x14ac:dyDescent="0.15"/>
    <row r="309" ht="24.95" customHeight="1" x14ac:dyDescent="0.15"/>
    <row r="310" ht="24.95" customHeight="1" x14ac:dyDescent="0.15"/>
    <row r="311" ht="24.95" customHeight="1" x14ac:dyDescent="0.15"/>
    <row r="312" ht="24.95" customHeight="1" x14ac:dyDescent="0.15"/>
    <row r="313" ht="24.95" customHeight="1" x14ac:dyDescent="0.15"/>
    <row r="314" ht="24.95" customHeight="1" x14ac:dyDescent="0.15"/>
    <row r="315" ht="24.95" customHeight="1" x14ac:dyDescent="0.15"/>
    <row r="316" ht="24.95" customHeight="1" x14ac:dyDescent="0.15"/>
    <row r="317" ht="24.95" customHeight="1" x14ac:dyDescent="0.15"/>
    <row r="318" ht="24.95" customHeight="1" x14ac:dyDescent="0.15"/>
    <row r="319" ht="24.95" customHeight="1" x14ac:dyDescent="0.15"/>
    <row r="320" ht="24.95" customHeight="1" x14ac:dyDescent="0.15"/>
    <row r="321" ht="24.95" customHeight="1" x14ac:dyDescent="0.15"/>
    <row r="322" ht="24.95" customHeight="1" x14ac:dyDescent="0.15"/>
    <row r="323" ht="24.95" customHeight="1" x14ac:dyDescent="0.15"/>
    <row r="324" ht="24.95" customHeight="1" x14ac:dyDescent="0.15"/>
    <row r="325" ht="24.95" customHeight="1" x14ac:dyDescent="0.15"/>
    <row r="326" ht="24.95" customHeight="1" x14ac:dyDescent="0.15"/>
    <row r="327" ht="24.95" customHeight="1" x14ac:dyDescent="0.15"/>
    <row r="328" ht="24.95" customHeight="1" x14ac:dyDescent="0.15"/>
    <row r="329" ht="24.95" customHeight="1" x14ac:dyDescent="0.15"/>
    <row r="330" ht="24.95" customHeight="1" x14ac:dyDescent="0.15"/>
    <row r="331" ht="24.95" customHeight="1" x14ac:dyDescent="0.15"/>
    <row r="332" ht="24.95" customHeight="1" x14ac:dyDescent="0.15"/>
    <row r="333" ht="24.95" customHeight="1" x14ac:dyDescent="0.15"/>
    <row r="334" ht="24.95" customHeight="1" x14ac:dyDescent="0.15"/>
    <row r="335" ht="24.95" customHeight="1" x14ac:dyDescent="0.15"/>
    <row r="336" ht="24.95" customHeight="1" x14ac:dyDescent="0.15"/>
    <row r="337" ht="24.95" customHeight="1" x14ac:dyDescent="0.15"/>
    <row r="338" ht="24.95" customHeight="1" x14ac:dyDescent="0.15"/>
    <row r="339" ht="24.95" customHeight="1" x14ac:dyDescent="0.15"/>
    <row r="340" ht="24.95" customHeight="1" x14ac:dyDescent="0.15"/>
    <row r="341" ht="24.95" customHeight="1" x14ac:dyDescent="0.15"/>
    <row r="342" ht="24.95" customHeight="1" x14ac:dyDescent="0.15"/>
    <row r="343" ht="24.95" customHeight="1" x14ac:dyDescent="0.15"/>
    <row r="344" ht="24.95" customHeight="1" x14ac:dyDescent="0.15"/>
    <row r="345" ht="24.95" customHeight="1" x14ac:dyDescent="0.15"/>
    <row r="346" ht="24.95" customHeight="1" x14ac:dyDescent="0.15"/>
    <row r="347" ht="24.95" customHeight="1" x14ac:dyDescent="0.15"/>
    <row r="348" ht="24.95" customHeight="1" x14ac:dyDescent="0.15"/>
    <row r="349" ht="24.95" customHeight="1" x14ac:dyDescent="0.15"/>
    <row r="350" ht="24.95" customHeight="1" x14ac:dyDescent="0.15"/>
    <row r="351" ht="24.95" customHeight="1" x14ac:dyDescent="0.15"/>
    <row r="352" ht="24.95" customHeight="1" x14ac:dyDescent="0.15"/>
    <row r="353" ht="24.95" customHeight="1" x14ac:dyDescent="0.15"/>
    <row r="354" ht="24.95" customHeight="1" x14ac:dyDescent="0.15"/>
    <row r="355" ht="24.95" customHeight="1" x14ac:dyDescent="0.15"/>
    <row r="356" ht="24.95" customHeight="1" x14ac:dyDescent="0.15"/>
    <row r="357" ht="24.95" customHeight="1" x14ac:dyDescent="0.15"/>
    <row r="358" ht="24.95" customHeight="1" x14ac:dyDescent="0.15"/>
    <row r="359" ht="24.95" customHeight="1" x14ac:dyDescent="0.15"/>
    <row r="360" ht="24.95" customHeight="1" x14ac:dyDescent="0.15"/>
    <row r="361" ht="24.95" customHeight="1" x14ac:dyDescent="0.15"/>
    <row r="362" ht="24.95" customHeight="1" x14ac:dyDescent="0.15"/>
    <row r="363" ht="24.95" customHeight="1" x14ac:dyDescent="0.15"/>
    <row r="364" ht="24.95" customHeight="1" x14ac:dyDescent="0.15"/>
    <row r="365" ht="24.95" customHeight="1" x14ac:dyDescent="0.15"/>
    <row r="366" ht="24.95" customHeight="1" x14ac:dyDescent="0.15"/>
    <row r="367" ht="24.95" customHeight="1" x14ac:dyDescent="0.15"/>
    <row r="368" ht="24.95" customHeight="1" x14ac:dyDescent="0.15"/>
    <row r="369" ht="24.95" customHeight="1" x14ac:dyDescent="0.15"/>
    <row r="370" ht="24.95" customHeight="1" x14ac:dyDescent="0.15"/>
    <row r="371" ht="24.95" customHeight="1" x14ac:dyDescent="0.15"/>
    <row r="372" ht="24.95" customHeight="1" x14ac:dyDescent="0.15"/>
    <row r="373" ht="24.95" customHeight="1" x14ac:dyDescent="0.15"/>
    <row r="374" ht="24.95" customHeight="1" x14ac:dyDescent="0.15"/>
    <row r="375" ht="24.95" customHeight="1" x14ac:dyDescent="0.15"/>
    <row r="376" ht="24.95" customHeight="1" x14ac:dyDescent="0.15"/>
    <row r="377" ht="24.95" customHeight="1" x14ac:dyDescent="0.15"/>
    <row r="378" ht="24.95" customHeight="1" x14ac:dyDescent="0.15"/>
    <row r="379" ht="24.95" customHeight="1" x14ac:dyDescent="0.15"/>
    <row r="380" ht="24.95" customHeight="1" x14ac:dyDescent="0.15"/>
    <row r="381" ht="24.95" customHeight="1" x14ac:dyDescent="0.15"/>
    <row r="382" ht="24.95" customHeight="1" x14ac:dyDescent="0.15"/>
    <row r="383" ht="24.95" customHeight="1" x14ac:dyDescent="0.15"/>
    <row r="384" ht="24.95" customHeight="1" x14ac:dyDescent="0.15"/>
    <row r="385" ht="24.95" customHeight="1" x14ac:dyDescent="0.15"/>
    <row r="386" ht="24.95" customHeight="1" x14ac:dyDescent="0.15"/>
    <row r="387" ht="24.95" customHeight="1" x14ac:dyDescent="0.15"/>
    <row r="388" ht="24.95" customHeight="1" x14ac:dyDescent="0.15"/>
    <row r="389" ht="24.95" customHeight="1" x14ac:dyDescent="0.15"/>
    <row r="390" ht="24.95" customHeight="1" x14ac:dyDescent="0.15"/>
    <row r="391" ht="24.95" customHeight="1" x14ac:dyDescent="0.15"/>
    <row r="392" ht="24.95" customHeight="1" x14ac:dyDescent="0.15"/>
    <row r="393" ht="24.95" customHeight="1" x14ac:dyDescent="0.15"/>
    <row r="394" ht="24.95" customHeight="1" x14ac:dyDescent="0.15"/>
    <row r="395" ht="24.95" customHeight="1" x14ac:dyDescent="0.15"/>
    <row r="396" ht="24.95" customHeight="1" x14ac:dyDescent="0.15"/>
    <row r="397" ht="24.95" customHeight="1" x14ac:dyDescent="0.15"/>
    <row r="398" ht="24.95" customHeight="1" x14ac:dyDescent="0.15"/>
    <row r="399" ht="24.95" customHeight="1" x14ac:dyDescent="0.15"/>
    <row r="400" ht="24.95" customHeight="1" x14ac:dyDescent="0.15"/>
    <row r="401" ht="24.95" customHeight="1" x14ac:dyDescent="0.15"/>
    <row r="402" ht="24.95" customHeight="1" x14ac:dyDescent="0.15"/>
    <row r="403" ht="24.95" customHeight="1" x14ac:dyDescent="0.15"/>
    <row r="404" ht="24.95" customHeight="1" x14ac:dyDescent="0.15"/>
    <row r="405" ht="24.95" customHeight="1" x14ac:dyDescent="0.15"/>
    <row r="406" ht="24.95" customHeight="1" x14ac:dyDescent="0.15"/>
    <row r="407" ht="24.95" customHeight="1" x14ac:dyDescent="0.15"/>
    <row r="408" ht="24.95" customHeight="1" x14ac:dyDescent="0.15"/>
    <row r="409" ht="24.95" customHeight="1" x14ac:dyDescent="0.15"/>
    <row r="410" ht="24.95" customHeight="1" x14ac:dyDescent="0.15"/>
    <row r="411" ht="24.95" customHeight="1" x14ac:dyDescent="0.15"/>
    <row r="412" ht="24.95" customHeight="1" x14ac:dyDescent="0.15"/>
    <row r="413" ht="24.95" customHeight="1" x14ac:dyDescent="0.15"/>
    <row r="414" ht="24.95" customHeight="1" x14ac:dyDescent="0.15"/>
    <row r="415" ht="24.95" customHeight="1" x14ac:dyDescent="0.15"/>
    <row r="416" ht="24.95" customHeight="1" x14ac:dyDescent="0.15"/>
    <row r="417" ht="24.95" customHeight="1" x14ac:dyDescent="0.15"/>
    <row r="418" ht="24.95" customHeight="1" x14ac:dyDescent="0.15"/>
    <row r="419" ht="24.95" customHeight="1" x14ac:dyDescent="0.15"/>
    <row r="420" ht="24.95" customHeight="1" x14ac:dyDescent="0.15"/>
    <row r="421" ht="24.95" customHeight="1" x14ac:dyDescent="0.15"/>
  </sheetData>
  <sheetProtection algorithmName="SHA-512" hashValue="+FUojbNkwsOulEe5W51KcSaS1jsLhgPsUy8HXl5NcI4Vno8puOJ+OssxJkt00EimOOfX1V1PlTiCJLJ+9Dkvsw==" saltValue="Vpo0mhOyV3E7kHHZFY6z7Q==" spinCount="100000" sheet="1" objects="1" scenarios="1"/>
  <phoneticPr fontId="2"/>
  <pageMargins left="0.31496062992125984" right="0" top="0.39370078740157483" bottom="0.19685039370078741" header="0.51181102362204722" footer="0.51181102362204722"/>
  <pageSetup paperSize="12" scale="105" orientation="landscape" r:id="rId1"/>
  <headerFooter alignWithMargins="0"/>
  <rowBreaks count="1" manualBreakCount="1">
    <brk id="32"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43"/>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49"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1017</v>
      </c>
    </row>
    <row r="2" spans="1:34" ht="15" customHeight="1" x14ac:dyDescent="0.15">
      <c r="AF2" s="99" t="s">
        <v>528</v>
      </c>
    </row>
    <row r="3" spans="1:34" ht="15" customHeight="1" x14ac:dyDescent="0.15">
      <c r="AF3" s="85" t="s">
        <v>138</v>
      </c>
    </row>
    <row r="4" spans="1:34" ht="5.0999999999999996" customHeight="1" x14ac:dyDescent="0.15">
      <c r="AG4" s="50"/>
    </row>
    <row r="5" spans="1:34" ht="15.95" customHeight="1" x14ac:dyDescent="0.15">
      <c r="A5" s="31"/>
      <c r="B5" s="56" t="s">
        <v>148</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375</v>
      </c>
      <c r="AE5" s="57" t="s">
        <v>355</v>
      </c>
      <c r="AF5" s="58" t="s">
        <v>356</v>
      </c>
      <c r="AG5" s="118">
        <v>1</v>
      </c>
      <c r="AH5" s="42"/>
    </row>
    <row r="6" spans="1:34" ht="15.95" customHeight="1" x14ac:dyDescent="0.15">
      <c r="A6" s="31"/>
      <c r="B6" s="32" t="s">
        <v>261</v>
      </c>
      <c r="C6" s="63"/>
      <c r="D6" s="64"/>
      <c r="E6" s="174"/>
      <c r="F6" s="175"/>
      <c r="G6" s="63"/>
      <c r="H6" s="64"/>
      <c r="I6" s="55"/>
      <c r="J6" s="55"/>
      <c r="K6" s="69" t="s">
        <v>266</v>
      </c>
      <c r="L6" s="70">
        <f>松江2!C50+松江2!G50+松江2!K50+松江2!O50+松江2!S50+松江2!W50+松江2!AA50+松江2!AE50</f>
        <v>64200</v>
      </c>
      <c r="M6" s="55"/>
      <c r="N6" s="55"/>
      <c r="O6" s="69" t="s">
        <v>265</v>
      </c>
      <c r="P6" s="173">
        <f>松江2!D50+松江2!H50+松江2!L50+松江2!P50+松江2!T50+松江2!X50+松江2!AB50+松江2!AF50</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262</v>
      </c>
      <c r="C7" s="76"/>
      <c r="D7" s="77"/>
      <c r="E7" s="171"/>
      <c r="F7" s="172"/>
      <c r="G7" s="76"/>
      <c r="H7" s="77"/>
      <c r="I7" s="71"/>
      <c r="J7" s="71"/>
      <c r="K7" s="72" t="s">
        <v>263</v>
      </c>
      <c r="L7" s="73">
        <f>C18+G18+K18+O18+S18+W18+AA18+AE18</f>
        <v>25610</v>
      </c>
      <c r="M7" s="71"/>
      <c r="N7" s="71"/>
      <c r="O7" s="72" t="s">
        <v>264</v>
      </c>
      <c r="P7" s="169">
        <f>D18+H18+L18+P18+T18+X18+AB18+AF18</f>
        <v>0</v>
      </c>
      <c r="Q7" s="78"/>
      <c r="R7" s="79"/>
      <c r="S7" s="80"/>
      <c r="T7" s="81"/>
      <c r="U7" s="81"/>
      <c r="V7" s="81"/>
      <c r="W7" s="81"/>
      <c r="X7" s="81"/>
      <c r="Y7" s="78"/>
      <c r="Z7" s="79"/>
      <c r="AA7" s="125"/>
      <c r="AB7" s="126"/>
      <c r="AC7" s="78"/>
      <c r="AD7" s="79"/>
      <c r="AE7" s="125"/>
      <c r="AF7" s="170"/>
      <c r="AG7" s="41" t="s">
        <v>376</v>
      </c>
      <c r="AH7" s="42"/>
    </row>
    <row r="8" spans="1:34" ht="15.95" customHeight="1" x14ac:dyDescent="0.15">
      <c r="A8" s="33"/>
      <c r="B8" s="43" t="s">
        <v>267</v>
      </c>
      <c r="C8" s="195">
        <v>2350</v>
      </c>
      <c r="D8" s="210"/>
      <c r="E8" s="34"/>
      <c r="F8" s="43" t="s">
        <v>270</v>
      </c>
      <c r="G8" s="195">
        <v>1140</v>
      </c>
      <c r="H8" s="210"/>
      <c r="I8" s="33"/>
      <c r="J8" s="43" t="s">
        <v>271</v>
      </c>
      <c r="K8" s="195">
        <v>1250</v>
      </c>
      <c r="L8" s="210"/>
      <c r="M8" s="33"/>
      <c r="N8" s="43" t="s">
        <v>273</v>
      </c>
      <c r="O8" s="195">
        <v>480</v>
      </c>
      <c r="P8" s="210"/>
      <c r="Q8" s="33"/>
      <c r="R8" s="43" t="s">
        <v>155</v>
      </c>
      <c r="S8" s="195">
        <v>120</v>
      </c>
      <c r="T8" s="210"/>
      <c r="U8" s="34"/>
      <c r="V8" s="43" t="s">
        <v>602</v>
      </c>
      <c r="W8" s="195">
        <v>40</v>
      </c>
      <c r="X8" s="211"/>
      <c r="Y8" s="34"/>
      <c r="Z8" s="43" t="s">
        <v>603</v>
      </c>
      <c r="AA8" s="195">
        <v>70</v>
      </c>
      <c r="AB8" s="211"/>
      <c r="AC8" s="34"/>
      <c r="AD8" s="43"/>
      <c r="AE8" s="195"/>
      <c r="AF8" s="210"/>
      <c r="AG8" s="41" t="s">
        <v>235</v>
      </c>
    </row>
    <row r="9" spans="1:34" ht="15.95" customHeight="1" x14ac:dyDescent="0.15">
      <c r="A9" s="33"/>
      <c r="B9" s="43" t="s">
        <v>268</v>
      </c>
      <c r="C9" s="195">
        <v>3350</v>
      </c>
      <c r="D9" s="210"/>
      <c r="E9" s="34"/>
      <c r="F9" s="43" t="s">
        <v>272</v>
      </c>
      <c r="G9" s="195">
        <v>580</v>
      </c>
      <c r="H9" s="210"/>
      <c r="I9" s="33"/>
      <c r="J9" s="43" t="s">
        <v>154</v>
      </c>
      <c r="K9" s="195">
        <v>200</v>
      </c>
      <c r="L9" s="210"/>
      <c r="M9" s="33"/>
      <c r="N9" s="43" t="s">
        <v>274</v>
      </c>
      <c r="O9" s="195">
        <v>200</v>
      </c>
      <c r="P9" s="210"/>
      <c r="Q9" s="33"/>
      <c r="R9" s="43"/>
      <c r="S9" s="195"/>
      <c r="T9" s="210"/>
      <c r="U9" s="33"/>
      <c r="V9" s="43"/>
      <c r="W9" s="195"/>
      <c r="X9" s="210"/>
      <c r="Y9" s="33"/>
      <c r="Z9" s="43" t="s">
        <v>596</v>
      </c>
      <c r="AA9" s="195">
        <v>10</v>
      </c>
      <c r="AB9" s="210"/>
      <c r="AC9" s="34"/>
      <c r="AD9" s="43"/>
      <c r="AE9" s="195"/>
      <c r="AF9" s="210"/>
      <c r="AG9" s="41" t="s">
        <v>462</v>
      </c>
    </row>
    <row r="10" spans="1:34" ht="15.95" customHeight="1" x14ac:dyDescent="0.15">
      <c r="A10" s="33"/>
      <c r="B10" s="43" t="s">
        <v>269</v>
      </c>
      <c r="C10" s="195">
        <v>3950</v>
      </c>
      <c r="D10" s="210"/>
      <c r="E10" s="33"/>
      <c r="F10" s="43"/>
      <c r="G10" s="195"/>
      <c r="H10" s="210"/>
      <c r="I10" s="33"/>
      <c r="J10" s="43" t="s">
        <v>272</v>
      </c>
      <c r="K10" s="195">
        <v>150</v>
      </c>
      <c r="L10" s="210"/>
      <c r="M10" s="33"/>
      <c r="N10" s="43"/>
      <c r="O10" s="195"/>
      <c r="P10" s="210"/>
      <c r="Q10" s="33"/>
      <c r="R10" s="43"/>
      <c r="S10" s="195"/>
      <c r="T10" s="210"/>
      <c r="U10" s="33"/>
      <c r="V10" s="43"/>
      <c r="W10" s="195"/>
      <c r="X10" s="210"/>
      <c r="Y10" s="33"/>
      <c r="Z10" s="43"/>
      <c r="AA10" s="195"/>
      <c r="AB10" s="210"/>
      <c r="AC10" s="34"/>
      <c r="AD10" s="43" t="s">
        <v>851</v>
      </c>
      <c r="AE10" s="195">
        <v>30</v>
      </c>
      <c r="AF10" s="210"/>
      <c r="AG10" s="41">
        <v>1</v>
      </c>
    </row>
    <row r="11" spans="1:34" ht="15.95" customHeight="1" x14ac:dyDescent="0.15">
      <c r="A11" s="33"/>
      <c r="B11" s="43" t="s">
        <v>149</v>
      </c>
      <c r="C11" s="195">
        <v>3750</v>
      </c>
      <c r="D11" s="210"/>
      <c r="E11" s="34"/>
      <c r="F11" s="45" t="s">
        <v>400</v>
      </c>
      <c r="G11" s="196">
        <v>130</v>
      </c>
      <c r="H11" s="210"/>
      <c r="I11" s="33"/>
      <c r="J11" s="43"/>
      <c r="K11" s="195"/>
      <c r="L11" s="210"/>
      <c r="M11" s="33"/>
      <c r="N11" s="43" t="s">
        <v>925</v>
      </c>
      <c r="O11" s="195">
        <v>30</v>
      </c>
      <c r="P11" s="210"/>
      <c r="Q11" s="33"/>
      <c r="R11" s="43" t="s">
        <v>925</v>
      </c>
      <c r="S11" s="195">
        <v>20</v>
      </c>
      <c r="T11" s="210"/>
      <c r="U11" s="34"/>
      <c r="V11" s="43"/>
      <c r="W11" s="195"/>
      <c r="X11" s="211"/>
      <c r="Y11" s="34"/>
      <c r="Z11" s="43" t="s">
        <v>963</v>
      </c>
      <c r="AA11" s="195">
        <v>20</v>
      </c>
      <c r="AB11" s="211"/>
      <c r="AC11" s="34"/>
      <c r="AD11" s="43" t="s">
        <v>608</v>
      </c>
      <c r="AE11" s="195">
        <v>440</v>
      </c>
      <c r="AF11" s="210"/>
      <c r="AG11" s="39"/>
    </row>
    <row r="12" spans="1:34" ht="15.95" customHeight="1" x14ac:dyDescent="0.15">
      <c r="A12" s="35"/>
      <c r="B12" s="45" t="s">
        <v>695</v>
      </c>
      <c r="C12" s="196">
        <v>3900</v>
      </c>
      <c r="D12" s="212"/>
      <c r="E12" s="36"/>
      <c r="F12" s="45"/>
      <c r="G12" s="196"/>
      <c r="H12" s="212"/>
      <c r="I12" s="35"/>
      <c r="J12" s="45"/>
      <c r="K12" s="196"/>
      <c r="L12" s="212"/>
      <c r="M12" s="35"/>
      <c r="N12" s="45"/>
      <c r="O12" s="196"/>
      <c r="P12" s="212"/>
      <c r="Q12" s="35"/>
      <c r="R12" s="45"/>
      <c r="S12" s="196"/>
      <c r="T12" s="212"/>
      <c r="U12" s="36"/>
      <c r="V12" s="43"/>
      <c r="W12" s="195"/>
      <c r="X12" s="211"/>
      <c r="Y12" s="36"/>
      <c r="Z12" s="43"/>
      <c r="AA12" s="195"/>
      <c r="AB12" s="211"/>
      <c r="AC12" s="36"/>
      <c r="AD12" s="45" t="s">
        <v>854</v>
      </c>
      <c r="AE12" s="195">
        <v>160</v>
      </c>
      <c r="AF12" s="212"/>
      <c r="AG12" s="39"/>
    </row>
    <row r="13" spans="1:34" ht="15.95" customHeight="1" x14ac:dyDescent="0.15">
      <c r="A13" s="33"/>
      <c r="B13" s="43"/>
      <c r="C13" s="195"/>
      <c r="D13" s="210"/>
      <c r="E13" s="34"/>
      <c r="F13" s="43"/>
      <c r="G13" s="195"/>
      <c r="H13" s="210"/>
      <c r="I13" s="33"/>
      <c r="J13" s="43"/>
      <c r="K13" s="195"/>
      <c r="L13" s="210"/>
      <c r="M13" s="33"/>
      <c r="N13" s="43"/>
      <c r="O13" s="195"/>
      <c r="P13" s="210"/>
      <c r="Q13" s="33"/>
      <c r="R13" s="43"/>
      <c r="S13" s="195"/>
      <c r="T13" s="210"/>
      <c r="U13" s="34"/>
      <c r="V13" s="43"/>
      <c r="W13" s="195"/>
      <c r="X13" s="211"/>
      <c r="Y13" s="34"/>
      <c r="Z13" s="43"/>
      <c r="AA13" s="195"/>
      <c r="AB13" s="211"/>
      <c r="AC13" s="34"/>
      <c r="AD13" s="45"/>
      <c r="AE13" s="195"/>
      <c r="AF13" s="210"/>
    </row>
    <row r="14" spans="1:34" ht="15.95" customHeight="1" x14ac:dyDescent="0.15">
      <c r="A14" s="33"/>
      <c r="B14" s="43" t="s">
        <v>150</v>
      </c>
      <c r="C14" s="195">
        <v>550</v>
      </c>
      <c r="D14" s="210"/>
      <c r="E14" s="33"/>
      <c r="F14" s="43"/>
      <c r="G14" s="195"/>
      <c r="H14" s="210"/>
      <c r="I14" s="33"/>
      <c r="J14" s="43"/>
      <c r="K14" s="195"/>
      <c r="L14" s="210"/>
      <c r="M14" s="33"/>
      <c r="N14" s="43"/>
      <c r="O14" s="195"/>
      <c r="P14" s="210"/>
      <c r="Q14" s="33"/>
      <c r="R14" s="43"/>
      <c r="S14" s="195"/>
      <c r="T14" s="210"/>
      <c r="U14" s="34"/>
      <c r="V14" s="43"/>
      <c r="W14" s="195"/>
      <c r="X14" s="211"/>
      <c r="Y14" s="34"/>
      <c r="Z14" s="43"/>
      <c r="AA14" s="195"/>
      <c r="AB14" s="211"/>
      <c r="AC14" s="34"/>
      <c r="AD14" s="43"/>
      <c r="AE14" s="195"/>
      <c r="AF14" s="210"/>
    </row>
    <row r="15" spans="1:34" ht="15.95" customHeight="1" x14ac:dyDescent="0.15">
      <c r="A15" s="33"/>
      <c r="B15" s="43" t="s">
        <v>685</v>
      </c>
      <c r="C15" s="195">
        <v>790</v>
      </c>
      <c r="D15" s="210"/>
      <c r="E15" s="33"/>
      <c r="F15" s="43"/>
      <c r="G15" s="195"/>
      <c r="H15" s="210"/>
      <c r="I15" s="33"/>
      <c r="J15" s="43"/>
      <c r="K15" s="195"/>
      <c r="L15" s="210"/>
      <c r="M15" s="33"/>
      <c r="N15" s="43"/>
      <c r="O15" s="195"/>
      <c r="P15" s="210"/>
      <c r="Q15" s="33"/>
      <c r="R15" s="43"/>
      <c r="S15" s="195"/>
      <c r="T15" s="210"/>
      <c r="U15" s="34"/>
      <c r="V15" s="43"/>
      <c r="W15" s="195"/>
      <c r="X15" s="211"/>
      <c r="Y15" s="34"/>
      <c r="Z15" s="43"/>
      <c r="AA15" s="195"/>
      <c r="AB15" s="211"/>
      <c r="AC15" s="34"/>
      <c r="AD15" s="43"/>
      <c r="AE15" s="195"/>
      <c r="AF15" s="210"/>
    </row>
    <row r="16" spans="1:34" ht="15.95" customHeight="1" x14ac:dyDescent="0.15">
      <c r="A16" s="33"/>
      <c r="B16" s="43" t="s">
        <v>400</v>
      </c>
      <c r="C16" s="195">
        <v>1410</v>
      </c>
      <c r="D16" s="210"/>
      <c r="E16" s="33"/>
      <c r="F16" s="43"/>
      <c r="G16" s="195"/>
      <c r="H16" s="210"/>
      <c r="I16" s="33"/>
      <c r="J16" s="43"/>
      <c r="K16" s="195"/>
      <c r="L16" s="210"/>
      <c r="M16" s="33"/>
      <c r="N16" s="43"/>
      <c r="O16" s="195"/>
      <c r="P16" s="210"/>
      <c r="Q16" s="33"/>
      <c r="R16" s="43"/>
      <c r="S16" s="195"/>
      <c r="T16" s="210"/>
      <c r="U16" s="34"/>
      <c r="V16" s="43"/>
      <c r="W16" s="195"/>
      <c r="X16" s="211"/>
      <c r="Y16" s="34"/>
      <c r="Z16" s="43"/>
      <c r="AA16" s="195"/>
      <c r="AB16" s="211"/>
      <c r="AC16" s="34"/>
      <c r="AD16" s="43"/>
      <c r="AE16" s="195"/>
      <c r="AF16" s="210"/>
    </row>
    <row r="17" spans="1:32" ht="15.95" customHeight="1" x14ac:dyDescent="0.15">
      <c r="A17" s="33"/>
      <c r="B17" s="43" t="s">
        <v>474</v>
      </c>
      <c r="C17" s="195">
        <v>480</v>
      </c>
      <c r="D17" s="210"/>
      <c r="E17" s="34"/>
      <c r="F17" s="43"/>
      <c r="G17" s="195"/>
      <c r="H17" s="210"/>
      <c r="I17" s="33"/>
      <c r="J17" s="43"/>
      <c r="K17" s="195"/>
      <c r="L17" s="210"/>
      <c r="M17" s="34"/>
      <c r="N17" s="43" t="s">
        <v>956</v>
      </c>
      <c r="O17" s="195">
        <v>10</v>
      </c>
      <c r="P17" s="210"/>
      <c r="Q17" s="34"/>
      <c r="R17" s="43"/>
      <c r="S17" s="195"/>
      <c r="T17" s="210"/>
      <c r="U17" s="34"/>
      <c r="V17" s="43"/>
      <c r="W17" s="195"/>
      <c r="X17" s="211"/>
      <c r="Y17" s="34"/>
      <c r="Z17" s="43"/>
      <c r="AA17" s="195"/>
      <c r="AB17" s="211"/>
      <c r="AC17" s="34"/>
      <c r="AD17" s="43"/>
      <c r="AE17" s="195"/>
      <c r="AF17" s="210"/>
    </row>
    <row r="18" spans="1:32" ht="15.95" customHeight="1" x14ac:dyDescent="0.15">
      <c r="A18" s="59"/>
      <c r="B18" s="60" t="s">
        <v>362</v>
      </c>
      <c r="C18" s="53">
        <f>SUM(C8:C17)</f>
        <v>20530</v>
      </c>
      <c r="D18" s="61">
        <f>SUM(D8:D17)</f>
        <v>0</v>
      </c>
      <c r="E18" s="59"/>
      <c r="F18" s="60" t="s">
        <v>362</v>
      </c>
      <c r="G18" s="53">
        <f>SUM(G8:G17)</f>
        <v>1850</v>
      </c>
      <c r="H18" s="61">
        <f>SUM(H8:H17)</f>
        <v>0</v>
      </c>
      <c r="I18" s="59"/>
      <c r="J18" s="60" t="s">
        <v>362</v>
      </c>
      <c r="K18" s="53">
        <f>SUM(K8:K17)</f>
        <v>1600</v>
      </c>
      <c r="L18" s="61">
        <f>SUM(L8:L17)</f>
        <v>0</v>
      </c>
      <c r="M18" s="59"/>
      <c r="N18" s="60" t="s">
        <v>362</v>
      </c>
      <c r="O18" s="53">
        <f>SUM(O8:O17)</f>
        <v>720</v>
      </c>
      <c r="P18" s="61">
        <f>SUM(P8:P17)</f>
        <v>0</v>
      </c>
      <c r="Q18" s="59"/>
      <c r="R18" s="60" t="s">
        <v>362</v>
      </c>
      <c r="S18" s="53">
        <f>SUM(S8:S17)</f>
        <v>140</v>
      </c>
      <c r="T18" s="61">
        <f>SUM(T8:T17)</f>
        <v>0</v>
      </c>
      <c r="U18" s="59"/>
      <c r="V18" s="60" t="s">
        <v>362</v>
      </c>
      <c r="W18" s="53">
        <f>SUM(W8:W17)</f>
        <v>40</v>
      </c>
      <c r="X18" s="61">
        <f>SUM(X8:X17)</f>
        <v>0</v>
      </c>
      <c r="Y18" s="59"/>
      <c r="Z18" s="60" t="s">
        <v>362</v>
      </c>
      <c r="AA18" s="53">
        <f>SUM(AA8:AA17)</f>
        <v>100</v>
      </c>
      <c r="AB18" s="61">
        <f>SUM(AB8:AB17)</f>
        <v>0</v>
      </c>
      <c r="AC18" s="59"/>
      <c r="AD18" s="60" t="s">
        <v>362</v>
      </c>
      <c r="AE18" s="53">
        <f>SUM(AE8:AE17)</f>
        <v>630</v>
      </c>
      <c r="AF18" s="61">
        <f>SUM(AF8:AF17)</f>
        <v>0</v>
      </c>
    </row>
    <row r="19" spans="1:32" ht="15.95" customHeight="1" x14ac:dyDescent="0.15">
      <c r="A19" s="74"/>
      <c r="B19" s="75" t="s">
        <v>275</v>
      </c>
      <c r="C19" s="76"/>
      <c r="D19" s="77"/>
      <c r="E19" s="171"/>
      <c r="F19" s="172"/>
      <c r="G19" s="76"/>
      <c r="H19" s="77"/>
      <c r="I19" s="71"/>
      <c r="J19" s="71"/>
      <c r="K19" s="72" t="s">
        <v>276</v>
      </c>
      <c r="L19" s="73">
        <f>C27+G27+K27+O27+S27+W27+AA27+AE27</f>
        <v>20430</v>
      </c>
      <c r="M19" s="71"/>
      <c r="N19" s="71"/>
      <c r="O19" s="72" t="s">
        <v>277</v>
      </c>
      <c r="P19" s="169">
        <f>D27+H27+L27+P27+T27+X27+AB27+AF27</f>
        <v>0</v>
      </c>
      <c r="Q19" s="78"/>
      <c r="R19" s="79"/>
      <c r="S19" s="80"/>
      <c r="T19" s="81"/>
      <c r="U19" s="81"/>
      <c r="V19" s="81"/>
      <c r="W19" s="81"/>
      <c r="X19" s="81"/>
      <c r="Y19" s="78"/>
      <c r="Z19" s="79"/>
      <c r="AA19" s="125"/>
      <c r="AB19" s="126"/>
      <c r="AC19" s="78"/>
      <c r="AD19" s="79"/>
      <c r="AE19" s="125"/>
      <c r="AF19" s="170"/>
    </row>
    <row r="20" spans="1:32" ht="15.95" customHeight="1" x14ac:dyDescent="0.15">
      <c r="A20" s="213"/>
      <c r="B20" s="214" t="s">
        <v>151</v>
      </c>
      <c r="C20" s="215">
        <v>2600</v>
      </c>
      <c r="D20" s="216"/>
      <c r="E20" s="217"/>
      <c r="F20" s="214" t="s">
        <v>151</v>
      </c>
      <c r="G20" s="215">
        <v>960</v>
      </c>
      <c r="H20" s="216"/>
      <c r="I20" s="217"/>
      <c r="J20" s="214" t="s">
        <v>363</v>
      </c>
      <c r="K20" s="215">
        <v>750</v>
      </c>
      <c r="L20" s="216"/>
      <c r="M20" s="217"/>
      <c r="N20" s="214" t="s">
        <v>957</v>
      </c>
      <c r="O20" s="215">
        <v>540</v>
      </c>
      <c r="P20" s="216"/>
      <c r="Q20" s="217"/>
      <c r="R20" s="214" t="s">
        <v>156</v>
      </c>
      <c r="S20" s="215">
        <v>90</v>
      </c>
      <c r="T20" s="216"/>
      <c r="U20" s="217"/>
      <c r="V20" s="43" t="s">
        <v>550</v>
      </c>
      <c r="W20" s="195">
        <v>150</v>
      </c>
      <c r="X20" s="210"/>
      <c r="Y20" s="217"/>
      <c r="Z20" s="43"/>
      <c r="AA20" s="195"/>
      <c r="AB20" s="210"/>
      <c r="AC20" s="217"/>
      <c r="AD20" s="214"/>
      <c r="AE20" s="215"/>
      <c r="AF20" s="216"/>
    </row>
    <row r="21" spans="1:32" ht="15.95" customHeight="1" x14ac:dyDescent="0.15">
      <c r="A21" s="213"/>
      <c r="B21" s="214"/>
      <c r="C21" s="215"/>
      <c r="D21" s="216"/>
      <c r="E21" s="217"/>
      <c r="F21" s="214"/>
      <c r="G21" s="215"/>
      <c r="H21" s="216"/>
      <c r="I21" s="217"/>
      <c r="J21" s="214" t="s">
        <v>754</v>
      </c>
      <c r="K21" s="215">
        <v>900</v>
      </c>
      <c r="L21" s="216"/>
      <c r="M21" s="217"/>
      <c r="N21" s="214"/>
      <c r="O21" s="215"/>
      <c r="P21" s="216"/>
      <c r="Q21" s="217"/>
      <c r="R21" s="43" t="s">
        <v>755</v>
      </c>
      <c r="S21" s="215">
        <v>30</v>
      </c>
      <c r="T21" s="216"/>
      <c r="U21" s="217"/>
      <c r="V21" s="43" t="s">
        <v>755</v>
      </c>
      <c r="W21" s="195">
        <v>10</v>
      </c>
      <c r="X21" s="210"/>
      <c r="Y21" s="217"/>
      <c r="Z21" s="43" t="s">
        <v>757</v>
      </c>
      <c r="AA21" s="195">
        <v>80</v>
      </c>
      <c r="AB21" s="210"/>
      <c r="AC21" s="217"/>
      <c r="AD21" s="214"/>
      <c r="AE21" s="215"/>
      <c r="AF21" s="216"/>
    </row>
    <row r="22" spans="1:32" ht="15.95" customHeight="1" x14ac:dyDescent="0.15">
      <c r="A22" s="213"/>
      <c r="B22" s="43" t="s">
        <v>152</v>
      </c>
      <c r="C22" s="215">
        <v>3200</v>
      </c>
      <c r="D22" s="216"/>
      <c r="E22" s="217"/>
      <c r="F22" s="43" t="s">
        <v>152</v>
      </c>
      <c r="G22" s="195">
        <v>500</v>
      </c>
      <c r="H22" s="210"/>
      <c r="I22" s="34"/>
      <c r="J22" s="43"/>
      <c r="K22" s="195"/>
      <c r="L22" s="210"/>
      <c r="M22" s="34"/>
      <c r="N22" s="43" t="s">
        <v>755</v>
      </c>
      <c r="O22" s="195">
        <v>90</v>
      </c>
      <c r="P22" s="210"/>
      <c r="Q22" s="34"/>
      <c r="R22" s="214" t="s">
        <v>955</v>
      </c>
      <c r="S22" s="195">
        <v>50</v>
      </c>
      <c r="T22" s="210"/>
      <c r="U22" s="34"/>
      <c r="V22" s="43" t="s">
        <v>756</v>
      </c>
      <c r="W22" s="195">
        <v>20</v>
      </c>
      <c r="X22" s="210"/>
      <c r="Y22" s="34"/>
      <c r="Z22" s="43" t="s">
        <v>756</v>
      </c>
      <c r="AA22" s="195">
        <v>30</v>
      </c>
      <c r="AB22" s="210"/>
      <c r="AC22" s="217"/>
      <c r="AD22" s="43" t="s">
        <v>758</v>
      </c>
      <c r="AE22" s="195">
        <v>80</v>
      </c>
      <c r="AF22" s="216"/>
    </row>
    <row r="23" spans="1:32" ht="15.95" customHeight="1" x14ac:dyDescent="0.15">
      <c r="A23" s="33"/>
      <c r="B23" s="43" t="s">
        <v>577</v>
      </c>
      <c r="C23" s="195">
        <v>3050</v>
      </c>
      <c r="D23" s="210"/>
      <c r="E23" s="34"/>
      <c r="F23" s="43"/>
      <c r="G23" s="195"/>
      <c r="H23" s="210"/>
      <c r="I23" s="34"/>
      <c r="J23" s="43"/>
      <c r="K23" s="195"/>
      <c r="L23" s="210"/>
      <c r="M23" s="34"/>
      <c r="N23" s="214" t="s">
        <v>955</v>
      </c>
      <c r="O23" s="195">
        <v>80</v>
      </c>
      <c r="P23" s="210"/>
      <c r="Q23" s="34"/>
      <c r="R23" s="43"/>
      <c r="S23" s="195"/>
      <c r="T23" s="210"/>
      <c r="U23" s="34"/>
      <c r="V23" s="43"/>
      <c r="W23" s="195"/>
      <c r="X23" s="210"/>
      <c r="Y23" s="34"/>
      <c r="Z23" s="43"/>
      <c r="AA23" s="195"/>
      <c r="AB23" s="210"/>
      <c r="AC23" s="34"/>
      <c r="AD23" s="43" t="s">
        <v>759</v>
      </c>
      <c r="AE23" s="195">
        <v>300</v>
      </c>
      <c r="AF23" s="210"/>
    </row>
    <row r="24" spans="1:32" ht="15.95" customHeight="1" x14ac:dyDescent="0.15">
      <c r="A24" s="33"/>
      <c r="B24" s="43" t="s">
        <v>278</v>
      </c>
      <c r="C24" s="195">
        <v>2300</v>
      </c>
      <c r="D24" s="210"/>
      <c r="E24" s="34"/>
      <c r="F24" s="43"/>
      <c r="G24" s="195"/>
      <c r="H24" s="210"/>
      <c r="I24" s="34"/>
      <c r="J24" s="43"/>
      <c r="K24" s="195"/>
      <c r="L24" s="210"/>
      <c r="M24" s="34"/>
      <c r="N24" s="43"/>
      <c r="O24" s="195"/>
      <c r="P24" s="210"/>
      <c r="Q24" s="34"/>
      <c r="R24" s="43"/>
      <c r="S24" s="195"/>
      <c r="T24" s="210"/>
      <c r="U24" s="34"/>
      <c r="V24" s="43"/>
      <c r="W24" s="195"/>
      <c r="X24" s="210"/>
      <c r="Y24" s="34"/>
      <c r="Z24" s="43"/>
      <c r="AA24" s="195"/>
      <c r="AB24" s="210"/>
      <c r="AC24" s="34"/>
      <c r="AD24" s="43" t="s">
        <v>755</v>
      </c>
      <c r="AE24" s="195">
        <v>270</v>
      </c>
      <c r="AF24" s="210"/>
    </row>
    <row r="25" spans="1:32" ht="15.95" customHeight="1" x14ac:dyDescent="0.15">
      <c r="A25" s="33"/>
      <c r="B25" s="43" t="s">
        <v>752</v>
      </c>
      <c r="C25" s="195">
        <v>2180</v>
      </c>
      <c r="D25" s="210"/>
      <c r="E25" s="34"/>
      <c r="G25" s="195"/>
      <c r="H25" s="210"/>
      <c r="I25" s="34"/>
      <c r="J25" s="43"/>
      <c r="K25" s="195"/>
      <c r="L25" s="210"/>
      <c r="M25" s="34"/>
      <c r="N25" s="43"/>
      <c r="O25" s="195"/>
      <c r="P25" s="210"/>
      <c r="Q25" s="34"/>
      <c r="R25" s="43"/>
      <c r="S25" s="195"/>
      <c r="T25" s="210"/>
      <c r="U25" s="34"/>
      <c r="V25" s="43"/>
      <c r="W25" s="195"/>
      <c r="X25" s="210"/>
      <c r="Y25" s="34"/>
      <c r="Z25" s="43"/>
      <c r="AA25" s="195"/>
      <c r="AB25" s="210"/>
      <c r="AC25" s="34"/>
      <c r="AD25" s="214"/>
      <c r="AE25" s="195"/>
      <c r="AF25" s="210"/>
    </row>
    <row r="26" spans="1:32" ht="15.95" customHeight="1" x14ac:dyDescent="0.15">
      <c r="A26" s="33"/>
      <c r="B26" s="43" t="s">
        <v>753</v>
      </c>
      <c r="C26" s="195">
        <v>2170</v>
      </c>
      <c r="D26" s="210"/>
      <c r="E26" s="34"/>
      <c r="F26" s="43"/>
      <c r="G26" s="195"/>
      <c r="H26" s="210"/>
      <c r="I26" s="34"/>
      <c r="J26" s="43"/>
      <c r="K26" s="195"/>
      <c r="L26" s="210"/>
      <c r="M26" s="34"/>
      <c r="N26" s="43"/>
      <c r="O26" s="195"/>
      <c r="P26" s="210"/>
      <c r="Q26" s="34"/>
      <c r="R26" s="43"/>
      <c r="S26" s="195"/>
      <c r="T26" s="210"/>
      <c r="U26" s="34"/>
      <c r="V26" s="43"/>
      <c r="W26" s="195"/>
      <c r="X26" s="210"/>
      <c r="Y26" s="34"/>
      <c r="Z26" s="43"/>
      <c r="AA26" s="195"/>
      <c r="AB26" s="210"/>
      <c r="AC26" s="34"/>
      <c r="AE26" s="195"/>
      <c r="AF26" s="210"/>
    </row>
    <row r="27" spans="1:32" ht="15.95" customHeight="1" x14ac:dyDescent="0.15">
      <c r="A27" s="59"/>
      <c r="B27" s="60" t="s">
        <v>456</v>
      </c>
      <c r="C27" s="53">
        <f>SUM(C20:C26)</f>
        <v>15500</v>
      </c>
      <c r="D27" s="61">
        <f>SUM(D20:D26)</f>
        <v>0</v>
      </c>
      <c r="E27" s="59"/>
      <c r="F27" s="60" t="s">
        <v>456</v>
      </c>
      <c r="G27" s="53">
        <f>SUM(G20:G26)</f>
        <v>1460</v>
      </c>
      <c r="H27" s="61">
        <f>SUM(H20:H26)</f>
        <v>0</v>
      </c>
      <c r="I27" s="59"/>
      <c r="J27" s="60" t="s">
        <v>456</v>
      </c>
      <c r="K27" s="53">
        <f>SUM(K20:K26)</f>
        <v>1650</v>
      </c>
      <c r="L27" s="61">
        <f>SUM(L20:L26)</f>
        <v>0</v>
      </c>
      <c r="M27" s="59"/>
      <c r="N27" s="60" t="s">
        <v>456</v>
      </c>
      <c r="O27" s="53">
        <f>SUM(O20:O26)</f>
        <v>710</v>
      </c>
      <c r="P27" s="61">
        <f>SUM(P20:P26)</f>
        <v>0</v>
      </c>
      <c r="Q27" s="59"/>
      <c r="R27" s="60" t="s">
        <v>456</v>
      </c>
      <c r="S27" s="53">
        <f>SUM(S20:S26)</f>
        <v>170</v>
      </c>
      <c r="T27" s="61">
        <f>SUM(T20:T26)</f>
        <v>0</v>
      </c>
      <c r="U27" s="59"/>
      <c r="V27" s="60" t="s">
        <v>456</v>
      </c>
      <c r="W27" s="53">
        <f>SUM(W20:W26)</f>
        <v>180</v>
      </c>
      <c r="X27" s="61">
        <f>SUM(X20:X26)</f>
        <v>0</v>
      </c>
      <c r="Y27" s="59"/>
      <c r="Z27" s="60" t="s">
        <v>456</v>
      </c>
      <c r="AA27" s="53">
        <f>SUM(AA20:AA26)</f>
        <v>110</v>
      </c>
      <c r="AB27" s="61">
        <f>SUM(AB20:AB26)</f>
        <v>0</v>
      </c>
      <c r="AC27" s="59"/>
      <c r="AD27" s="60" t="s">
        <v>456</v>
      </c>
      <c r="AE27" s="53">
        <f>SUM(AE20:AE26)</f>
        <v>650</v>
      </c>
      <c r="AF27" s="61">
        <f>SUM(AF20:AF26)</f>
        <v>0</v>
      </c>
    </row>
    <row r="28" spans="1:32" ht="15.95" customHeight="1" x14ac:dyDescent="0.15">
      <c r="A28" s="74"/>
      <c r="B28" s="75" t="s">
        <v>281</v>
      </c>
      <c r="C28" s="76"/>
      <c r="D28" s="77"/>
      <c r="E28" s="171"/>
      <c r="F28" s="172"/>
      <c r="G28" s="76"/>
      <c r="H28" s="77"/>
      <c r="I28" s="71"/>
      <c r="J28" s="71"/>
      <c r="K28" s="72" t="s">
        <v>280</v>
      </c>
      <c r="L28" s="73">
        <f>C35+G35+K35+O35+S35+W35+AA35+AE35</f>
        <v>3210</v>
      </c>
      <c r="M28" s="71"/>
      <c r="N28" s="71"/>
      <c r="O28" s="72" t="s">
        <v>279</v>
      </c>
      <c r="P28" s="169">
        <f>D35+H35+L35+P35+T35+X35+AB35+AF35</f>
        <v>0</v>
      </c>
      <c r="Q28" s="78"/>
      <c r="R28" s="79"/>
      <c r="S28" s="80"/>
      <c r="T28" s="81"/>
      <c r="U28" s="81"/>
      <c r="V28" s="81"/>
      <c r="W28" s="81"/>
      <c r="X28" s="81"/>
      <c r="Y28" s="78"/>
      <c r="Z28" s="79"/>
      <c r="AA28" s="125"/>
      <c r="AB28" s="126"/>
      <c r="AC28" s="78"/>
      <c r="AD28" s="79"/>
      <c r="AE28" s="125"/>
      <c r="AF28" s="170"/>
    </row>
    <row r="29" spans="1:32" ht="15.95" customHeight="1" x14ac:dyDescent="0.15">
      <c r="A29" s="33"/>
      <c r="B29" s="43" t="s">
        <v>153</v>
      </c>
      <c r="C29" s="195">
        <v>460</v>
      </c>
      <c r="D29" s="210"/>
      <c r="E29" s="34"/>
      <c r="F29" s="43" t="s">
        <v>771</v>
      </c>
      <c r="G29" s="195">
        <v>50</v>
      </c>
      <c r="H29" s="210"/>
      <c r="I29" s="34"/>
      <c r="J29" s="43" t="s">
        <v>771</v>
      </c>
      <c r="K29" s="195">
        <v>10</v>
      </c>
      <c r="L29" s="210"/>
      <c r="M29" s="34"/>
      <c r="N29" s="43" t="s">
        <v>771</v>
      </c>
      <c r="O29" s="195">
        <v>10</v>
      </c>
      <c r="P29" s="210"/>
      <c r="Q29" s="34"/>
      <c r="R29" s="43" t="s">
        <v>771</v>
      </c>
      <c r="S29" s="195">
        <v>10</v>
      </c>
      <c r="T29" s="210"/>
      <c r="U29" s="34"/>
      <c r="V29" s="43"/>
      <c r="W29" s="195"/>
      <c r="X29" s="211"/>
      <c r="Y29" s="34"/>
      <c r="Z29" s="43"/>
      <c r="AA29" s="195"/>
      <c r="AB29" s="211"/>
      <c r="AC29" s="34"/>
      <c r="AD29" s="43" t="s">
        <v>771</v>
      </c>
      <c r="AE29" s="195">
        <v>10</v>
      </c>
      <c r="AF29" s="210"/>
    </row>
    <row r="30" spans="1:32" ht="15.95" customHeight="1" x14ac:dyDescent="0.15">
      <c r="A30" s="33"/>
      <c r="B30" s="45" t="s">
        <v>364</v>
      </c>
      <c r="C30" s="196">
        <v>610</v>
      </c>
      <c r="D30" s="210"/>
      <c r="E30" s="34"/>
      <c r="F30" s="45" t="s">
        <v>364</v>
      </c>
      <c r="G30" s="196">
        <v>80</v>
      </c>
      <c r="H30" s="212"/>
      <c r="I30" s="36"/>
      <c r="J30" s="45" t="s">
        <v>604</v>
      </c>
      <c r="K30" s="196">
        <v>10</v>
      </c>
      <c r="L30" s="212"/>
      <c r="M30" s="36"/>
      <c r="N30" s="45" t="s">
        <v>604</v>
      </c>
      <c r="O30" s="196">
        <v>10</v>
      </c>
      <c r="P30" s="212"/>
      <c r="Q30" s="36"/>
      <c r="R30" s="45" t="s">
        <v>604</v>
      </c>
      <c r="S30" s="196">
        <v>10</v>
      </c>
      <c r="T30" s="212"/>
      <c r="U30" s="36"/>
      <c r="V30" s="45"/>
      <c r="W30" s="196"/>
      <c r="X30" s="218"/>
      <c r="Y30" s="36"/>
      <c r="Z30" s="45"/>
      <c r="AA30" s="196"/>
      <c r="AB30" s="218"/>
      <c r="AC30" s="36"/>
      <c r="AD30" s="45" t="s">
        <v>604</v>
      </c>
      <c r="AE30" s="196">
        <v>10</v>
      </c>
      <c r="AF30" s="212"/>
    </row>
    <row r="31" spans="1:32" ht="15.95" customHeight="1" x14ac:dyDescent="0.15">
      <c r="A31" s="35"/>
      <c r="B31" s="43"/>
      <c r="C31" s="195"/>
      <c r="D31" s="212"/>
      <c r="E31" s="36"/>
      <c r="F31" s="43"/>
      <c r="G31" s="195"/>
      <c r="H31" s="210"/>
      <c r="I31" s="34"/>
      <c r="J31" s="43"/>
      <c r="K31" s="195"/>
      <c r="L31" s="210"/>
      <c r="M31" s="34"/>
      <c r="N31" s="43"/>
      <c r="O31" s="195"/>
      <c r="P31" s="210"/>
      <c r="Q31" s="33"/>
      <c r="R31" s="43"/>
      <c r="S31" s="195"/>
      <c r="T31" s="210"/>
      <c r="U31" s="34"/>
      <c r="V31" s="43"/>
      <c r="W31" s="195"/>
      <c r="X31" s="211"/>
      <c r="Y31" s="34"/>
      <c r="Z31" s="43"/>
      <c r="AA31" s="195"/>
      <c r="AB31" s="211"/>
      <c r="AC31" s="34"/>
      <c r="AD31" s="43"/>
      <c r="AE31" s="195"/>
      <c r="AF31" s="210"/>
    </row>
    <row r="32" spans="1:32" ht="15.95" customHeight="1" x14ac:dyDescent="0.15">
      <c r="A32" s="33"/>
      <c r="B32" s="43" t="s">
        <v>475</v>
      </c>
      <c r="C32" s="195">
        <v>560</v>
      </c>
      <c r="D32" s="210"/>
      <c r="E32" s="34"/>
      <c r="F32" s="43" t="s">
        <v>475</v>
      </c>
      <c r="G32" s="195">
        <v>30</v>
      </c>
      <c r="H32" s="210"/>
      <c r="I32" s="34"/>
      <c r="J32" s="43" t="s">
        <v>605</v>
      </c>
      <c r="K32" s="195">
        <v>20</v>
      </c>
      <c r="L32" s="210"/>
      <c r="M32" s="34"/>
      <c r="N32" s="43" t="s">
        <v>605</v>
      </c>
      <c r="O32" s="195">
        <v>10</v>
      </c>
      <c r="P32" s="210"/>
      <c r="Q32" s="34"/>
      <c r="R32" s="43" t="s">
        <v>605</v>
      </c>
      <c r="S32" s="195">
        <v>10</v>
      </c>
      <c r="T32" s="210"/>
      <c r="U32" s="34"/>
      <c r="V32" s="43"/>
      <c r="W32" s="195"/>
      <c r="X32" s="211"/>
      <c r="Y32" s="34"/>
      <c r="Z32" s="43"/>
      <c r="AA32" s="195"/>
      <c r="AB32" s="211"/>
      <c r="AC32" s="34"/>
      <c r="AD32" s="43" t="s">
        <v>605</v>
      </c>
      <c r="AE32" s="195">
        <v>10</v>
      </c>
      <c r="AF32" s="210"/>
    </row>
    <row r="33" spans="1:32" ht="15.95" customHeight="1" x14ac:dyDescent="0.15">
      <c r="A33" s="35"/>
      <c r="B33" s="45" t="s">
        <v>476</v>
      </c>
      <c r="C33" s="196">
        <v>370</v>
      </c>
      <c r="D33" s="212"/>
      <c r="E33" s="36"/>
      <c r="F33" s="45"/>
      <c r="G33" s="196"/>
      <c r="H33" s="212"/>
      <c r="I33" s="36"/>
      <c r="J33" s="45" t="s">
        <v>606</v>
      </c>
      <c r="K33" s="196">
        <v>10</v>
      </c>
      <c r="L33" s="212"/>
      <c r="M33" s="36"/>
      <c r="N33" s="45"/>
      <c r="O33" s="196"/>
      <c r="P33" s="212"/>
      <c r="Q33" s="36"/>
      <c r="R33" s="45"/>
      <c r="S33" s="196"/>
      <c r="T33" s="212"/>
      <c r="U33" s="36"/>
      <c r="V33" s="45"/>
      <c r="W33" s="196"/>
      <c r="X33" s="218"/>
      <c r="Y33" s="36"/>
      <c r="Z33" s="45"/>
      <c r="AA33" s="196"/>
      <c r="AB33" s="218"/>
      <c r="AC33" s="36"/>
      <c r="AD33" s="45" t="s">
        <v>606</v>
      </c>
      <c r="AE33" s="196">
        <v>10</v>
      </c>
      <c r="AF33" s="212"/>
    </row>
    <row r="34" spans="1:32" ht="15.95" customHeight="1" x14ac:dyDescent="0.15">
      <c r="A34" s="82"/>
      <c r="B34" s="47" t="s">
        <v>477</v>
      </c>
      <c r="C34" s="196">
        <v>840</v>
      </c>
      <c r="D34" s="212"/>
      <c r="E34" s="36"/>
      <c r="F34" s="45"/>
      <c r="G34" s="196"/>
      <c r="H34" s="212"/>
      <c r="I34" s="36"/>
      <c r="J34" s="47" t="s">
        <v>607</v>
      </c>
      <c r="K34" s="196">
        <v>30</v>
      </c>
      <c r="L34" s="212"/>
      <c r="M34" s="36"/>
      <c r="N34" s="47" t="s">
        <v>607</v>
      </c>
      <c r="O34" s="196">
        <v>10</v>
      </c>
      <c r="P34" s="212"/>
      <c r="Q34" s="36"/>
      <c r="R34" s="47" t="s">
        <v>607</v>
      </c>
      <c r="S34" s="196">
        <v>10</v>
      </c>
      <c r="T34" s="212"/>
      <c r="U34" s="36"/>
      <c r="V34" s="45"/>
      <c r="W34" s="196"/>
      <c r="X34" s="218"/>
      <c r="Y34" s="36"/>
      <c r="Z34" s="45"/>
      <c r="AA34" s="196"/>
      <c r="AB34" s="218"/>
      <c r="AC34" s="36"/>
      <c r="AD34" s="47" t="s">
        <v>607</v>
      </c>
      <c r="AE34" s="196">
        <v>10</v>
      </c>
      <c r="AF34" s="212"/>
    </row>
    <row r="35" spans="1:32" ht="15.95" customHeight="1" x14ac:dyDescent="0.15">
      <c r="A35" s="59"/>
      <c r="B35" s="60" t="s">
        <v>438</v>
      </c>
      <c r="C35" s="53">
        <f>SUM(C29:C34)</f>
        <v>2840</v>
      </c>
      <c r="D35" s="61">
        <f>SUM(D29:D34)</f>
        <v>0</v>
      </c>
      <c r="E35" s="59"/>
      <c r="F35" s="60" t="s">
        <v>438</v>
      </c>
      <c r="G35" s="53">
        <f>SUM(G29:G34)</f>
        <v>160</v>
      </c>
      <c r="H35" s="61">
        <f>SUM(H29:H34)</f>
        <v>0</v>
      </c>
      <c r="I35" s="59"/>
      <c r="J35" s="60" t="s">
        <v>438</v>
      </c>
      <c r="K35" s="53">
        <f>SUM(K29:K34)</f>
        <v>80</v>
      </c>
      <c r="L35" s="61">
        <f>SUM(L29:L34)</f>
        <v>0</v>
      </c>
      <c r="M35" s="59"/>
      <c r="N35" s="60" t="s">
        <v>438</v>
      </c>
      <c r="O35" s="53">
        <f>SUM(O29:O34)</f>
        <v>40</v>
      </c>
      <c r="P35" s="61">
        <f>SUM(P29:P34)</f>
        <v>0</v>
      </c>
      <c r="Q35" s="59"/>
      <c r="R35" s="60" t="s">
        <v>438</v>
      </c>
      <c r="S35" s="53">
        <f>SUM(S29:S34)</f>
        <v>40</v>
      </c>
      <c r="T35" s="61">
        <f>SUM(T29:T34)</f>
        <v>0</v>
      </c>
      <c r="U35" s="59"/>
      <c r="V35" s="60"/>
      <c r="W35" s="53"/>
      <c r="X35" s="61"/>
      <c r="Y35" s="59"/>
      <c r="Z35" s="60"/>
      <c r="AA35" s="53"/>
      <c r="AB35" s="61"/>
      <c r="AC35" s="59"/>
      <c r="AD35" s="60" t="s">
        <v>438</v>
      </c>
      <c r="AE35" s="53">
        <f>SUM(AE29:AE34)</f>
        <v>50</v>
      </c>
      <c r="AF35" s="61">
        <f>SUM(AF29:AF34)</f>
        <v>0</v>
      </c>
    </row>
    <row r="36" spans="1:32" ht="15.95" customHeight="1" x14ac:dyDescent="0.15">
      <c r="A36" s="59"/>
      <c r="B36" s="60" t="s">
        <v>610</v>
      </c>
      <c r="C36" s="53">
        <f>C18+C27+C35</f>
        <v>38870</v>
      </c>
      <c r="D36" s="61">
        <f>D18+D27+D35</f>
        <v>0</v>
      </c>
      <c r="E36" s="59"/>
      <c r="F36" s="60" t="s">
        <v>610</v>
      </c>
      <c r="G36" s="53">
        <f>G18+G27+G35</f>
        <v>3470</v>
      </c>
      <c r="H36" s="61">
        <f>H18+H27+H35</f>
        <v>0</v>
      </c>
      <c r="I36" s="59"/>
      <c r="J36" s="60" t="s">
        <v>610</v>
      </c>
      <c r="K36" s="53">
        <f>K18+K27+K35</f>
        <v>3330</v>
      </c>
      <c r="L36" s="61">
        <f>L18+L27+L35</f>
        <v>0</v>
      </c>
      <c r="M36" s="59"/>
      <c r="N36" s="60" t="s">
        <v>610</v>
      </c>
      <c r="O36" s="53">
        <f>O18+O27+O35</f>
        <v>1470</v>
      </c>
      <c r="P36" s="61">
        <f>P18+P27+P35</f>
        <v>0</v>
      </c>
      <c r="Q36" s="59"/>
      <c r="R36" s="60" t="s">
        <v>610</v>
      </c>
      <c r="S36" s="53">
        <f>S18+S27+S35</f>
        <v>350</v>
      </c>
      <c r="T36" s="61">
        <f>T18+T27+T35</f>
        <v>0</v>
      </c>
      <c r="U36" s="59"/>
      <c r="V36" s="60" t="s">
        <v>610</v>
      </c>
      <c r="W36" s="53">
        <f>W18+W27+W35</f>
        <v>220</v>
      </c>
      <c r="X36" s="61">
        <f>X18+X27+X35</f>
        <v>0</v>
      </c>
      <c r="Y36" s="59"/>
      <c r="Z36" s="60" t="s">
        <v>610</v>
      </c>
      <c r="AA36" s="53">
        <f>AA18+AA27+AA35</f>
        <v>210</v>
      </c>
      <c r="AB36" s="61">
        <f>AB18+AB27+AB35</f>
        <v>0</v>
      </c>
      <c r="AC36" s="59"/>
      <c r="AD36" s="60" t="s">
        <v>610</v>
      </c>
      <c r="AE36" s="53">
        <f>AE18+AE27+AE35</f>
        <v>1330</v>
      </c>
      <c r="AF36" s="61">
        <f>AF18+AF27+AF35</f>
        <v>0</v>
      </c>
    </row>
    <row r="37" spans="1:32" ht="15.95" customHeight="1" x14ac:dyDescent="0.15">
      <c r="A37" s="46"/>
      <c r="B37" s="37" t="s">
        <v>692</v>
      </c>
      <c r="N37" s="37" t="s">
        <v>738</v>
      </c>
      <c r="Z37" s="48"/>
      <c r="AF37" s="62" t="s">
        <v>905</v>
      </c>
    </row>
    <row r="38" spans="1:32" ht="15.95" customHeight="1" x14ac:dyDescent="0.15">
      <c r="B38" s="37" t="s">
        <v>840</v>
      </c>
      <c r="N38" s="37" t="s">
        <v>932</v>
      </c>
    </row>
    <row r="39" spans="1:32" ht="15.95" customHeight="1" x14ac:dyDescent="0.15">
      <c r="B39" s="37" t="s">
        <v>709</v>
      </c>
      <c r="N39" s="37"/>
    </row>
    <row r="40" spans="1:32" ht="15.95" customHeight="1" x14ac:dyDescent="0.15">
      <c r="B40" s="235" t="s">
        <v>916</v>
      </c>
      <c r="C40" s="235"/>
      <c r="D40" s="235"/>
      <c r="E40" s="235"/>
      <c r="F40" s="235"/>
      <c r="G40" s="235"/>
      <c r="H40" s="235"/>
      <c r="I40" s="235"/>
      <c r="J40" s="235"/>
      <c r="K40" s="235"/>
      <c r="L40" s="235"/>
    </row>
    <row r="41" spans="1:32" ht="15.95" customHeight="1" x14ac:dyDescent="0.15"/>
    <row r="42" spans="1:32" ht="15.95" customHeight="1" x14ac:dyDescent="0.15"/>
    <row r="43" spans="1:32" ht="15.95" customHeight="1" x14ac:dyDescent="0.15"/>
  </sheetData>
  <sheetProtection algorithmName="SHA-512" hashValue="LNnFJ5pMZLXDBUBymCnLdXsb9YFJ9qET1pDoW87aI3/JxUzVMt0QDQM7FUIq7MbbuVIE1qXo16/pV9LS9DHvGw==" saltValue="SPTi/6LiKALyjAuQz45idg==" spinCount="100000" sheet="1" objects="1" scenarios="1"/>
  <mergeCells count="1">
    <mergeCell ref="B40:L40"/>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54"/>
  <sheetViews>
    <sheetView zoomScale="90" zoomScaleNormal="90" workbookViewId="0">
      <selection activeCell="D7" sqref="D7"/>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51"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5" ht="15" customHeight="1" x14ac:dyDescent="0.15">
      <c r="AF1" s="122" t="s">
        <v>1017</v>
      </c>
      <c r="AG1" s="85"/>
    </row>
    <row r="2" spans="1:35" ht="15" customHeight="1" x14ac:dyDescent="0.15">
      <c r="AF2" s="99" t="str">
        <f>松江1!AF2</f>
        <v>島根県部数表</v>
      </c>
      <c r="AG2" s="86"/>
    </row>
    <row r="3" spans="1:35" ht="15" customHeight="1" x14ac:dyDescent="0.15">
      <c r="AF3" s="122" t="s">
        <v>137</v>
      </c>
    </row>
    <row r="4" spans="1:35" ht="5.0999999999999996" customHeight="1" x14ac:dyDescent="0.15"/>
    <row r="5" spans="1:35" ht="14.45" customHeight="1" x14ac:dyDescent="0.15">
      <c r="A5" s="31"/>
      <c r="B5" s="56" t="s">
        <v>460</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546</v>
      </c>
      <c r="W5" s="124" t="s">
        <v>355</v>
      </c>
      <c r="X5" s="58" t="s">
        <v>356</v>
      </c>
      <c r="Y5" s="31"/>
      <c r="Z5" s="56" t="s">
        <v>367</v>
      </c>
      <c r="AA5" s="57" t="s">
        <v>355</v>
      </c>
      <c r="AB5" s="58" t="s">
        <v>356</v>
      </c>
      <c r="AC5" s="31"/>
      <c r="AD5" s="56" t="s">
        <v>361</v>
      </c>
      <c r="AE5" s="57" t="s">
        <v>355</v>
      </c>
      <c r="AF5" s="58" t="s">
        <v>356</v>
      </c>
      <c r="AG5" s="118">
        <v>2</v>
      </c>
      <c r="AI5" s="42"/>
    </row>
    <row r="6" spans="1:35" ht="14.45" customHeight="1" x14ac:dyDescent="0.15">
      <c r="A6" s="74"/>
      <c r="B6" s="75" t="s">
        <v>611</v>
      </c>
      <c r="C6" s="76"/>
      <c r="D6" s="77"/>
      <c r="E6" s="171"/>
      <c r="F6" s="172"/>
      <c r="G6" s="76"/>
      <c r="H6" s="77"/>
      <c r="I6" s="71"/>
      <c r="J6" s="71"/>
      <c r="K6" s="72" t="s">
        <v>617</v>
      </c>
      <c r="L6" s="73">
        <f>C14+G14+K14+O14+S14+W14+AA14+AE14</f>
        <v>960</v>
      </c>
      <c r="M6" s="71"/>
      <c r="N6" s="71"/>
      <c r="O6" s="72" t="s">
        <v>618</v>
      </c>
      <c r="P6" s="169">
        <f>D14+H14+L14+P14+T14+X14+AB14+AF14</f>
        <v>0</v>
      </c>
      <c r="Q6" s="78"/>
      <c r="R6" s="79"/>
      <c r="S6" s="80"/>
      <c r="T6" s="81"/>
      <c r="U6" s="81"/>
      <c r="V6" s="81"/>
      <c r="W6" s="81"/>
      <c r="X6" s="81"/>
      <c r="Y6" s="78"/>
      <c r="Z6" s="79"/>
      <c r="AA6" s="125"/>
      <c r="AB6" s="126"/>
      <c r="AC6" s="78"/>
      <c r="AD6" s="79"/>
      <c r="AE6" s="125"/>
      <c r="AF6" s="170"/>
      <c r="AI6" s="42"/>
    </row>
    <row r="7" spans="1:35" ht="14.45" customHeight="1" x14ac:dyDescent="0.15">
      <c r="A7" s="33"/>
      <c r="B7" s="43" t="s">
        <v>230</v>
      </c>
      <c r="C7" s="195">
        <v>480</v>
      </c>
      <c r="D7" s="210"/>
      <c r="E7" s="34"/>
      <c r="F7" s="43" t="s">
        <v>529</v>
      </c>
      <c r="G7" s="195">
        <v>60</v>
      </c>
      <c r="H7" s="210"/>
      <c r="I7" s="33"/>
      <c r="J7" s="43" t="s">
        <v>637</v>
      </c>
      <c r="K7" s="195">
        <v>10</v>
      </c>
      <c r="L7" s="210"/>
      <c r="M7" s="33"/>
      <c r="N7" s="43" t="s">
        <v>637</v>
      </c>
      <c r="O7" s="195">
        <v>10</v>
      </c>
      <c r="P7" s="210"/>
      <c r="Q7" s="33"/>
      <c r="R7" s="43" t="s">
        <v>637</v>
      </c>
      <c r="S7" s="195">
        <v>10</v>
      </c>
      <c r="T7" s="210"/>
      <c r="U7" s="34"/>
      <c r="V7" s="43"/>
      <c r="W7" s="195"/>
      <c r="X7" s="211"/>
      <c r="Y7" s="34"/>
      <c r="Z7" s="43"/>
      <c r="AA7" s="195"/>
      <c r="AB7" s="211"/>
      <c r="AC7" s="34"/>
      <c r="AD7" s="43" t="s">
        <v>547</v>
      </c>
      <c r="AE7" s="195">
        <v>10</v>
      </c>
      <c r="AF7" s="210"/>
      <c r="AG7" s="41" t="s">
        <v>376</v>
      </c>
    </row>
    <row r="8" spans="1:35" ht="14.45" customHeight="1" x14ac:dyDescent="0.15">
      <c r="A8" s="33"/>
      <c r="B8" s="43" t="s">
        <v>231</v>
      </c>
      <c r="C8" s="195">
        <v>210</v>
      </c>
      <c r="D8" s="210"/>
      <c r="E8" s="33"/>
      <c r="F8" s="43" t="s">
        <v>638</v>
      </c>
      <c r="G8" s="195">
        <v>30</v>
      </c>
      <c r="H8" s="210"/>
      <c r="I8" s="33"/>
      <c r="J8" s="43" t="s">
        <v>638</v>
      </c>
      <c r="K8" s="195">
        <v>10</v>
      </c>
      <c r="L8" s="210"/>
      <c r="M8" s="33"/>
      <c r="N8" s="43" t="s">
        <v>638</v>
      </c>
      <c r="O8" s="195">
        <v>10</v>
      </c>
      <c r="P8" s="210"/>
      <c r="Q8" s="33"/>
      <c r="R8" s="43" t="s">
        <v>638</v>
      </c>
      <c r="S8" s="195">
        <v>10</v>
      </c>
      <c r="T8" s="210"/>
      <c r="U8" s="34"/>
      <c r="V8" s="43"/>
      <c r="W8" s="195"/>
      <c r="X8" s="210"/>
      <c r="Y8" s="34"/>
      <c r="Z8" s="43"/>
      <c r="AA8" s="195"/>
      <c r="AB8" s="210"/>
      <c r="AC8" s="34"/>
      <c r="AD8" s="43"/>
      <c r="AE8" s="195"/>
      <c r="AF8" s="210"/>
      <c r="AG8" s="41" t="s">
        <v>235</v>
      </c>
    </row>
    <row r="9" spans="1:35" ht="14.45" customHeight="1" x14ac:dyDescent="0.15">
      <c r="A9" s="33"/>
      <c r="B9" s="43"/>
      <c r="C9" s="195"/>
      <c r="D9" s="210"/>
      <c r="E9" s="34"/>
      <c r="F9" s="43"/>
      <c r="G9" s="195"/>
      <c r="H9" s="210"/>
      <c r="I9" s="33"/>
      <c r="J9" s="43"/>
      <c r="K9" s="195"/>
      <c r="L9" s="210"/>
      <c r="M9" s="33"/>
      <c r="N9" s="43"/>
      <c r="O9" s="195"/>
      <c r="P9" s="210"/>
      <c r="Q9" s="33"/>
      <c r="R9" s="43"/>
      <c r="S9" s="195"/>
      <c r="T9" s="210"/>
      <c r="U9" s="34"/>
      <c r="V9" s="43"/>
      <c r="W9" s="195"/>
      <c r="X9" s="210"/>
      <c r="Y9" s="34"/>
      <c r="Z9" s="43"/>
      <c r="AA9" s="195"/>
      <c r="AB9" s="210"/>
      <c r="AC9" s="34"/>
      <c r="AD9" s="43"/>
      <c r="AE9" s="195"/>
      <c r="AF9" s="210"/>
      <c r="AG9" s="41" t="s">
        <v>462</v>
      </c>
    </row>
    <row r="10" spans="1:35" ht="14.45" customHeight="1" x14ac:dyDescent="0.15">
      <c r="A10" s="35"/>
      <c r="B10" s="45" t="s">
        <v>468</v>
      </c>
      <c r="C10" s="196">
        <v>30</v>
      </c>
      <c r="D10" s="212"/>
      <c r="E10" s="36"/>
      <c r="F10" s="45"/>
      <c r="G10" s="196"/>
      <c r="H10" s="212"/>
      <c r="I10" s="35"/>
      <c r="J10" s="45"/>
      <c r="K10" s="196"/>
      <c r="L10" s="212"/>
      <c r="M10" s="35"/>
      <c r="N10" s="45"/>
      <c r="O10" s="196"/>
      <c r="P10" s="212"/>
      <c r="Q10" s="35"/>
      <c r="R10" s="45"/>
      <c r="S10" s="196"/>
      <c r="T10" s="212"/>
      <c r="U10" s="36"/>
      <c r="V10" s="45"/>
      <c r="W10" s="196"/>
      <c r="X10" s="212"/>
      <c r="Y10" s="36"/>
      <c r="Z10" s="45"/>
      <c r="AA10" s="196"/>
      <c r="AB10" s="212"/>
      <c r="AC10" s="36"/>
      <c r="AD10" s="45"/>
      <c r="AE10" s="196"/>
      <c r="AF10" s="212"/>
      <c r="AG10" s="41">
        <v>2</v>
      </c>
    </row>
    <row r="11" spans="1:35" ht="14.45" customHeight="1" x14ac:dyDescent="0.15">
      <c r="A11" s="33"/>
      <c r="B11" s="43"/>
      <c r="C11" s="195"/>
      <c r="D11" s="210"/>
      <c r="E11" s="34"/>
      <c r="F11" s="43"/>
      <c r="G11" s="195"/>
      <c r="H11" s="210"/>
      <c r="I11" s="33"/>
      <c r="J11" s="43"/>
      <c r="K11" s="195"/>
      <c r="L11" s="210"/>
      <c r="M11" s="33"/>
      <c r="N11" s="43"/>
      <c r="O11" s="195"/>
      <c r="P11" s="210"/>
      <c r="Q11" s="33"/>
      <c r="R11" s="43"/>
      <c r="S11" s="195"/>
      <c r="T11" s="210"/>
      <c r="U11" s="34"/>
      <c r="V11" s="43"/>
      <c r="W11" s="195"/>
      <c r="X11" s="210"/>
      <c r="Y11" s="34"/>
      <c r="Z11" s="43"/>
      <c r="AA11" s="195"/>
      <c r="AB11" s="210"/>
      <c r="AC11" s="34"/>
      <c r="AD11" s="43"/>
      <c r="AE11" s="195"/>
      <c r="AF11" s="210"/>
      <c r="AG11" s="39"/>
    </row>
    <row r="12" spans="1:35" ht="14.45" customHeight="1" x14ac:dyDescent="0.15">
      <c r="A12" s="33"/>
      <c r="B12" s="43"/>
      <c r="C12" s="195"/>
      <c r="D12" s="210"/>
      <c r="E12" s="33"/>
      <c r="F12" s="43"/>
      <c r="G12" s="195"/>
      <c r="H12" s="210"/>
      <c r="I12" s="33"/>
      <c r="J12" s="43"/>
      <c r="K12" s="195"/>
      <c r="L12" s="210"/>
      <c r="M12" s="33"/>
      <c r="N12" s="43"/>
      <c r="O12" s="195"/>
      <c r="P12" s="210"/>
      <c r="Q12" s="33"/>
      <c r="R12" s="43"/>
      <c r="S12" s="195"/>
      <c r="T12" s="210"/>
      <c r="U12" s="34"/>
      <c r="V12" s="43"/>
      <c r="W12" s="195"/>
      <c r="X12" s="210"/>
      <c r="Y12" s="34"/>
      <c r="Z12" s="43"/>
      <c r="AA12" s="195"/>
      <c r="AB12" s="210"/>
      <c r="AC12" s="34"/>
      <c r="AD12" s="43"/>
      <c r="AE12" s="195"/>
      <c r="AF12" s="210"/>
    </row>
    <row r="13" spans="1:35" ht="14.45" customHeight="1" x14ac:dyDescent="0.15">
      <c r="A13" s="33"/>
      <c r="B13" s="43" t="s">
        <v>469</v>
      </c>
      <c r="C13" s="195">
        <v>80</v>
      </c>
      <c r="D13" s="210"/>
      <c r="E13" s="33"/>
      <c r="F13" s="43"/>
      <c r="G13" s="195"/>
      <c r="H13" s="210"/>
      <c r="I13" s="33"/>
      <c r="J13" s="43"/>
      <c r="K13" s="195"/>
      <c r="L13" s="210"/>
      <c r="M13" s="33"/>
      <c r="N13" s="43"/>
      <c r="O13" s="195"/>
      <c r="P13" s="210"/>
      <c r="Q13" s="33"/>
      <c r="R13" s="43"/>
      <c r="S13" s="195"/>
      <c r="T13" s="210"/>
      <c r="U13" s="34"/>
      <c r="V13" s="43"/>
      <c r="W13" s="195"/>
      <c r="X13" s="210"/>
      <c r="Y13" s="34"/>
      <c r="Z13" s="43"/>
      <c r="AA13" s="195"/>
      <c r="AB13" s="210"/>
      <c r="AC13" s="34"/>
      <c r="AD13" s="43"/>
      <c r="AE13" s="195"/>
      <c r="AF13" s="210"/>
    </row>
    <row r="14" spans="1:35" ht="14.45" customHeight="1" x14ac:dyDescent="0.15">
      <c r="A14" s="59"/>
      <c r="B14" s="60" t="s">
        <v>378</v>
      </c>
      <c r="C14" s="53">
        <f>SUM(C7:C13)</f>
        <v>800</v>
      </c>
      <c r="D14" s="61">
        <f>SUM(D7:D13)</f>
        <v>0</v>
      </c>
      <c r="E14" s="59"/>
      <c r="F14" s="60" t="s">
        <v>378</v>
      </c>
      <c r="G14" s="53">
        <f>SUM(G7:G13)</f>
        <v>90</v>
      </c>
      <c r="H14" s="61">
        <f>SUM(H7:H13)</f>
        <v>0</v>
      </c>
      <c r="I14" s="59"/>
      <c r="J14" s="60" t="s">
        <v>378</v>
      </c>
      <c r="K14" s="53">
        <f>SUM(K7:K13)</f>
        <v>20</v>
      </c>
      <c r="L14" s="61">
        <f>SUM(L7:L13)</f>
        <v>0</v>
      </c>
      <c r="M14" s="59"/>
      <c r="N14" s="60" t="s">
        <v>378</v>
      </c>
      <c r="O14" s="53">
        <f>SUM(O7:O13)</f>
        <v>20</v>
      </c>
      <c r="P14" s="61">
        <f>SUM(P7:P13)</f>
        <v>0</v>
      </c>
      <c r="Q14" s="59"/>
      <c r="R14" s="60" t="s">
        <v>378</v>
      </c>
      <c r="S14" s="53">
        <f>SUM(S7:S13)</f>
        <v>20</v>
      </c>
      <c r="T14" s="61">
        <f>SUM(T7:T13)</f>
        <v>0</v>
      </c>
      <c r="U14" s="59"/>
      <c r="V14" s="60"/>
      <c r="W14" s="53"/>
      <c r="X14" s="61"/>
      <c r="Y14" s="59"/>
      <c r="Z14" s="60"/>
      <c r="AA14" s="53"/>
      <c r="AB14" s="61"/>
      <c r="AC14" s="59"/>
      <c r="AD14" s="60" t="s">
        <v>378</v>
      </c>
      <c r="AE14" s="53">
        <f>SUM(AE7:AE13)</f>
        <v>10</v>
      </c>
      <c r="AF14" s="61">
        <f>SUM(AF7:AF13)</f>
        <v>0</v>
      </c>
    </row>
    <row r="15" spans="1:35" ht="14.45" customHeight="1" x14ac:dyDescent="0.15">
      <c r="A15" s="74"/>
      <c r="B15" s="75" t="s">
        <v>612</v>
      </c>
      <c r="C15" s="76"/>
      <c r="D15" s="77"/>
      <c r="E15" s="171"/>
      <c r="F15" s="172"/>
      <c r="G15" s="76"/>
      <c r="H15" s="77"/>
      <c r="I15" s="71"/>
      <c r="J15" s="71"/>
      <c r="K15" s="72" t="s">
        <v>619</v>
      </c>
      <c r="L15" s="73">
        <f>C18+G18+K18+O18+S18+W18+AA18+AE18</f>
        <v>1740</v>
      </c>
      <c r="M15" s="71"/>
      <c r="N15" s="71"/>
      <c r="O15" s="72" t="s">
        <v>620</v>
      </c>
      <c r="P15" s="169">
        <f>D18+H18+L18+P18+T18+X18+AB18+AF18</f>
        <v>0</v>
      </c>
      <c r="Q15" s="78"/>
      <c r="R15" s="79"/>
      <c r="S15" s="80"/>
      <c r="T15" s="81"/>
      <c r="U15" s="81"/>
      <c r="V15" s="81"/>
      <c r="W15" s="81"/>
      <c r="X15" s="81"/>
      <c r="Y15" s="78"/>
      <c r="Z15" s="79"/>
      <c r="AA15" s="125"/>
      <c r="AB15" s="126"/>
      <c r="AC15" s="78"/>
      <c r="AD15" s="79"/>
      <c r="AE15" s="125"/>
      <c r="AF15" s="170"/>
    </row>
    <row r="16" spans="1:35" ht="14.45" customHeight="1" x14ac:dyDescent="0.15">
      <c r="A16" s="33"/>
      <c r="B16" s="43" t="s">
        <v>578</v>
      </c>
      <c r="C16" s="195">
        <v>1600</v>
      </c>
      <c r="D16" s="210"/>
      <c r="E16" s="34"/>
      <c r="F16" s="43" t="s">
        <v>696</v>
      </c>
      <c r="G16" s="195">
        <v>80</v>
      </c>
      <c r="H16" s="210"/>
      <c r="I16" s="33"/>
      <c r="J16" s="43" t="s">
        <v>639</v>
      </c>
      <c r="K16" s="195">
        <v>10</v>
      </c>
      <c r="L16" s="210"/>
      <c r="M16" s="33"/>
      <c r="N16" s="43" t="s">
        <v>639</v>
      </c>
      <c r="O16" s="195">
        <v>10</v>
      </c>
      <c r="P16" s="210"/>
      <c r="Q16" s="33"/>
      <c r="R16" s="43" t="s">
        <v>639</v>
      </c>
      <c r="S16" s="195">
        <v>10</v>
      </c>
      <c r="T16" s="210"/>
      <c r="U16" s="34"/>
      <c r="V16" s="43" t="s">
        <v>639</v>
      </c>
      <c r="W16" s="195">
        <v>10</v>
      </c>
      <c r="X16" s="211"/>
      <c r="Y16" s="34"/>
      <c r="Z16" s="43"/>
      <c r="AA16" s="195"/>
      <c r="AB16" s="211"/>
      <c r="AC16" s="34"/>
      <c r="AD16" s="43" t="s">
        <v>639</v>
      </c>
      <c r="AE16" s="195">
        <v>20</v>
      </c>
      <c r="AF16" s="210"/>
    </row>
    <row r="17" spans="1:35" ht="14.45" customHeight="1" x14ac:dyDescent="0.15">
      <c r="A17" s="33"/>
      <c r="B17" s="43"/>
      <c r="C17" s="44"/>
      <c r="D17" s="119"/>
      <c r="E17" s="33"/>
      <c r="F17" s="44"/>
      <c r="G17" s="123"/>
      <c r="H17" s="119"/>
      <c r="I17" s="33"/>
      <c r="J17" s="44"/>
      <c r="K17" s="44"/>
      <c r="L17" s="119"/>
      <c r="M17" s="33"/>
      <c r="N17" s="44"/>
      <c r="O17" s="44"/>
      <c r="P17" s="119"/>
      <c r="Q17" s="33"/>
      <c r="R17" s="44"/>
      <c r="S17" s="44"/>
      <c r="T17" s="119"/>
      <c r="U17" s="33"/>
      <c r="V17" s="44"/>
      <c r="W17" s="44"/>
      <c r="X17" s="119"/>
      <c r="Y17" s="33"/>
      <c r="Z17" s="44"/>
      <c r="AA17" s="44"/>
      <c r="AB17" s="119"/>
      <c r="AC17" s="33"/>
      <c r="AD17" s="44"/>
      <c r="AE17" s="44"/>
      <c r="AF17" s="119"/>
    </row>
    <row r="18" spans="1:35" ht="14.45" customHeight="1" x14ac:dyDescent="0.15">
      <c r="A18" s="59"/>
      <c r="B18" s="60" t="s">
        <v>470</v>
      </c>
      <c r="C18" s="53">
        <f>SUM(C16:C17)</f>
        <v>1600</v>
      </c>
      <c r="D18" s="61">
        <f>SUM(D16:D17)</f>
        <v>0</v>
      </c>
      <c r="E18" s="59"/>
      <c r="F18" s="60" t="s">
        <v>470</v>
      </c>
      <c r="G18" s="53">
        <f>SUM(G16:G17)</f>
        <v>80</v>
      </c>
      <c r="H18" s="61">
        <f>SUM(H16:H17)</f>
        <v>0</v>
      </c>
      <c r="I18" s="59"/>
      <c r="J18" s="60" t="s">
        <v>470</v>
      </c>
      <c r="K18" s="53">
        <f>SUM(K16:K17)</f>
        <v>10</v>
      </c>
      <c r="L18" s="61">
        <f>SUM(L16:L17)</f>
        <v>0</v>
      </c>
      <c r="M18" s="59"/>
      <c r="N18" s="60" t="s">
        <v>470</v>
      </c>
      <c r="O18" s="53">
        <f>SUM(O16:O17)</f>
        <v>10</v>
      </c>
      <c r="P18" s="61">
        <f>SUM(P16:P17)</f>
        <v>0</v>
      </c>
      <c r="Q18" s="59"/>
      <c r="R18" s="60" t="s">
        <v>470</v>
      </c>
      <c r="S18" s="53">
        <f>SUM(S16:S17)</f>
        <v>10</v>
      </c>
      <c r="T18" s="61">
        <f>SUM(T16:T17)</f>
        <v>0</v>
      </c>
      <c r="U18" s="59"/>
      <c r="V18" s="60" t="s">
        <v>904</v>
      </c>
      <c r="W18" s="53">
        <f>SUM(W16:W17)</f>
        <v>10</v>
      </c>
      <c r="X18" s="61">
        <f>SUM(X16:X17)</f>
        <v>0</v>
      </c>
      <c r="Y18" s="59"/>
      <c r="Z18" s="60"/>
      <c r="AA18" s="53"/>
      <c r="AB18" s="61"/>
      <c r="AC18" s="59"/>
      <c r="AD18" s="60" t="s">
        <v>470</v>
      </c>
      <c r="AE18" s="53">
        <f>SUM(AE16:AE17)</f>
        <v>20</v>
      </c>
      <c r="AF18" s="61">
        <f>SUM(AF16:AF17)</f>
        <v>0</v>
      </c>
    </row>
    <row r="19" spans="1:35" ht="14.45" customHeight="1" x14ac:dyDescent="0.15">
      <c r="A19" s="74"/>
      <c r="B19" s="75" t="s">
        <v>613</v>
      </c>
      <c r="C19" s="76"/>
      <c r="D19" s="77"/>
      <c r="E19" s="171"/>
      <c r="F19" s="172"/>
      <c r="G19" s="76"/>
      <c r="H19" s="77"/>
      <c r="I19" s="71"/>
      <c r="J19" s="71"/>
      <c r="K19" s="72" t="s">
        <v>621</v>
      </c>
      <c r="L19" s="73">
        <f>C26+G26+K26+O26+S26+W26+AA26+AE26</f>
        <v>1650</v>
      </c>
      <c r="M19" s="71"/>
      <c r="N19" s="71"/>
      <c r="O19" s="72" t="s">
        <v>622</v>
      </c>
      <c r="P19" s="169">
        <f>D26+H26+L26+P26+T26+X26+AB26+AF26</f>
        <v>0</v>
      </c>
      <c r="Q19" s="78"/>
      <c r="R19" s="79"/>
      <c r="S19" s="80"/>
      <c r="T19" s="81"/>
      <c r="U19" s="81"/>
      <c r="V19" s="81"/>
      <c r="W19" s="81"/>
      <c r="X19" s="81"/>
      <c r="Y19" s="78"/>
      <c r="Z19" s="79"/>
      <c r="AA19" s="125"/>
      <c r="AB19" s="126"/>
      <c r="AC19" s="78"/>
      <c r="AD19" s="79"/>
      <c r="AE19" s="125"/>
      <c r="AF19" s="170"/>
    </row>
    <row r="20" spans="1:35" ht="14.45" customHeight="1" x14ac:dyDescent="0.15">
      <c r="A20" s="33"/>
      <c r="B20" s="43" t="s">
        <v>232</v>
      </c>
      <c r="C20" s="195">
        <v>250</v>
      </c>
      <c r="D20" s="210"/>
      <c r="E20" s="33"/>
      <c r="F20" s="195" t="s">
        <v>683</v>
      </c>
      <c r="G20" s="195">
        <v>10</v>
      </c>
      <c r="H20" s="210"/>
      <c r="I20" s="33"/>
      <c r="J20" s="43"/>
      <c r="K20" s="195"/>
      <c r="L20" s="210"/>
      <c r="M20" s="34"/>
      <c r="N20" s="43" t="s">
        <v>917</v>
      </c>
      <c r="O20" s="195">
        <v>10</v>
      </c>
      <c r="P20" s="210"/>
      <c r="Q20" s="33"/>
      <c r="R20" s="43" t="s">
        <v>917</v>
      </c>
      <c r="S20" s="195">
        <v>10</v>
      </c>
      <c r="T20" s="210"/>
      <c r="U20" s="34"/>
      <c r="V20" s="43"/>
      <c r="W20" s="195"/>
      <c r="X20" s="210"/>
      <c r="Y20" s="34"/>
      <c r="Z20" s="43"/>
      <c r="AA20" s="195"/>
      <c r="AB20" s="210"/>
      <c r="AC20" s="34"/>
      <c r="AD20" s="43"/>
      <c r="AE20" s="195"/>
      <c r="AF20" s="210"/>
    </row>
    <row r="21" spans="1:35" ht="14.45" customHeight="1" x14ac:dyDescent="0.15">
      <c r="A21" s="33"/>
      <c r="B21" s="43" t="s">
        <v>365</v>
      </c>
      <c r="C21" s="195">
        <v>200</v>
      </c>
      <c r="D21" s="210"/>
      <c r="E21" s="34"/>
      <c r="F21" s="43" t="s">
        <v>471</v>
      </c>
      <c r="G21" s="195">
        <v>10</v>
      </c>
      <c r="H21" s="210"/>
      <c r="I21" s="34"/>
      <c r="J21" s="43" t="s">
        <v>594</v>
      </c>
      <c r="K21" s="195">
        <v>10</v>
      </c>
      <c r="L21" s="210"/>
      <c r="M21" s="34"/>
      <c r="N21" s="43" t="s">
        <v>594</v>
      </c>
      <c r="O21" s="195">
        <v>10</v>
      </c>
      <c r="P21" s="210"/>
      <c r="Q21" s="34"/>
      <c r="R21" s="43" t="s">
        <v>594</v>
      </c>
      <c r="S21" s="195">
        <v>10</v>
      </c>
      <c r="T21" s="210"/>
      <c r="U21" s="34"/>
      <c r="V21" s="43"/>
      <c r="W21" s="195"/>
      <c r="X21" s="210"/>
      <c r="Y21" s="34"/>
      <c r="Z21" s="43" t="s">
        <v>365</v>
      </c>
      <c r="AA21" s="195">
        <v>180</v>
      </c>
      <c r="AB21" s="210"/>
      <c r="AC21" s="34"/>
      <c r="AD21" s="43"/>
      <c r="AE21" s="195"/>
      <c r="AF21" s="210"/>
    </row>
    <row r="22" spans="1:35" ht="14.45" customHeight="1" x14ac:dyDescent="0.15">
      <c r="A22" s="33"/>
      <c r="B22" s="43" t="s">
        <v>233</v>
      </c>
      <c r="C22" s="195">
        <v>300</v>
      </c>
      <c r="D22" s="210"/>
      <c r="E22" s="34"/>
      <c r="F22" s="43" t="s">
        <v>530</v>
      </c>
      <c r="G22" s="195">
        <v>40</v>
      </c>
      <c r="H22" s="210"/>
      <c r="I22" s="34"/>
      <c r="J22" s="43" t="s">
        <v>640</v>
      </c>
      <c r="K22" s="195">
        <v>10</v>
      </c>
      <c r="L22" s="210"/>
      <c r="M22" s="34"/>
      <c r="N22" s="43" t="s">
        <v>640</v>
      </c>
      <c r="O22" s="195">
        <v>10</v>
      </c>
      <c r="P22" s="210"/>
      <c r="Q22" s="34"/>
      <c r="R22" s="43" t="s">
        <v>640</v>
      </c>
      <c r="S22" s="195">
        <v>10</v>
      </c>
      <c r="T22" s="210"/>
      <c r="U22" s="34"/>
      <c r="V22" s="43"/>
      <c r="W22" s="195"/>
      <c r="X22" s="210"/>
      <c r="Y22" s="34"/>
      <c r="Z22" s="43"/>
      <c r="AA22" s="195"/>
      <c r="AB22" s="210"/>
      <c r="AC22" s="34"/>
      <c r="AD22" s="43"/>
      <c r="AE22" s="195"/>
      <c r="AF22" s="210"/>
    </row>
    <row r="23" spans="1:35" ht="14.45" customHeight="1" x14ac:dyDescent="0.15">
      <c r="A23" s="33"/>
      <c r="B23" s="43" t="s">
        <v>234</v>
      </c>
      <c r="C23" s="195">
        <v>300</v>
      </c>
      <c r="D23" s="210"/>
      <c r="E23" s="34"/>
      <c r="F23" s="43" t="s">
        <v>531</v>
      </c>
      <c r="G23" s="195">
        <v>20</v>
      </c>
      <c r="H23" s="210"/>
      <c r="I23" s="36"/>
      <c r="J23" s="43" t="s">
        <v>641</v>
      </c>
      <c r="K23" s="195">
        <v>10</v>
      </c>
      <c r="L23" s="212"/>
      <c r="M23" s="36"/>
      <c r="N23" s="43" t="s">
        <v>641</v>
      </c>
      <c r="O23" s="195">
        <v>10</v>
      </c>
      <c r="P23" s="212"/>
      <c r="Q23" s="36"/>
      <c r="R23" s="43" t="s">
        <v>641</v>
      </c>
      <c r="S23" s="195">
        <v>10</v>
      </c>
      <c r="T23" s="212"/>
      <c r="U23" s="36"/>
      <c r="V23" s="45"/>
      <c r="W23" s="196"/>
      <c r="X23" s="212"/>
      <c r="Y23" s="36"/>
      <c r="Z23" s="45"/>
      <c r="AA23" s="196"/>
      <c r="AB23" s="212"/>
      <c r="AC23" s="36"/>
      <c r="AD23" s="43" t="s">
        <v>648</v>
      </c>
      <c r="AE23" s="195">
        <v>10</v>
      </c>
      <c r="AF23" s="212"/>
    </row>
    <row r="24" spans="1:35" ht="14.45" customHeight="1" x14ac:dyDescent="0.15">
      <c r="A24" s="33"/>
      <c r="B24" s="45" t="s">
        <v>472</v>
      </c>
      <c r="C24" s="196">
        <v>40</v>
      </c>
      <c r="D24" s="210"/>
      <c r="E24" s="34"/>
      <c r="F24" s="43"/>
      <c r="G24" s="195"/>
      <c r="H24" s="210"/>
      <c r="I24" s="34"/>
      <c r="J24" s="43"/>
      <c r="K24" s="195"/>
      <c r="L24" s="210"/>
      <c r="M24" s="34"/>
      <c r="N24" s="43"/>
      <c r="O24" s="195"/>
      <c r="P24" s="210"/>
      <c r="Q24" s="33"/>
      <c r="R24" s="43"/>
      <c r="S24" s="195"/>
      <c r="T24" s="210"/>
      <c r="U24" s="34"/>
      <c r="V24" s="43"/>
      <c r="W24" s="195"/>
      <c r="X24" s="210"/>
      <c r="Y24" s="34"/>
      <c r="Z24" s="43"/>
      <c r="AA24" s="195"/>
      <c r="AB24" s="210"/>
      <c r="AC24" s="34"/>
      <c r="AD24" s="43"/>
      <c r="AE24" s="195"/>
      <c r="AF24" s="210"/>
    </row>
    <row r="25" spans="1:35" ht="14.45" customHeight="1" x14ac:dyDescent="0.15">
      <c r="A25" s="33"/>
      <c r="B25" s="45" t="s">
        <v>473</v>
      </c>
      <c r="C25" s="196">
        <v>160</v>
      </c>
      <c r="D25" s="210"/>
      <c r="E25" s="34"/>
      <c r="F25" s="43" t="s">
        <v>532</v>
      </c>
      <c r="G25" s="196">
        <v>20</v>
      </c>
      <c r="H25" s="212"/>
      <c r="I25" s="34"/>
      <c r="J25" s="43"/>
      <c r="L25" s="210"/>
      <c r="M25" s="34"/>
      <c r="N25" s="43"/>
      <c r="P25" s="210"/>
      <c r="Q25" s="34"/>
      <c r="R25" s="43"/>
      <c r="S25" s="195"/>
      <c r="T25" s="210"/>
      <c r="U25" s="34"/>
      <c r="V25" s="43"/>
      <c r="W25" s="195"/>
      <c r="X25" s="210"/>
      <c r="Y25" s="34"/>
      <c r="Z25" s="43"/>
      <c r="AA25" s="195"/>
      <c r="AB25" s="210"/>
      <c r="AC25" s="34"/>
      <c r="AD25" s="43"/>
      <c r="AE25" s="195"/>
      <c r="AF25" s="210"/>
    </row>
    <row r="26" spans="1:35" ht="14.45" customHeight="1" x14ac:dyDescent="0.15">
      <c r="A26" s="59"/>
      <c r="B26" s="60" t="s">
        <v>438</v>
      </c>
      <c r="C26" s="53">
        <f>SUM(C20:C25)</f>
        <v>1250</v>
      </c>
      <c r="D26" s="61">
        <f>SUM(D20:D25)</f>
        <v>0</v>
      </c>
      <c r="E26" s="59"/>
      <c r="F26" s="60" t="s">
        <v>379</v>
      </c>
      <c r="G26" s="53">
        <f>SUM(G20:G25)</f>
        <v>100</v>
      </c>
      <c r="H26" s="61">
        <f>SUM(H20:H25)</f>
        <v>0</v>
      </c>
      <c r="I26" s="59"/>
      <c r="J26" s="60" t="s">
        <v>392</v>
      </c>
      <c r="K26" s="53">
        <f>SUM(K20:K25)</f>
        <v>30</v>
      </c>
      <c r="L26" s="61">
        <f>SUM(L20:L25)</f>
        <v>0</v>
      </c>
      <c r="M26" s="59"/>
      <c r="N26" s="60" t="s">
        <v>392</v>
      </c>
      <c r="O26" s="53">
        <f>SUM(O20:O25)</f>
        <v>40</v>
      </c>
      <c r="P26" s="61">
        <f>SUM(P20:P25)</f>
        <v>0</v>
      </c>
      <c r="Q26" s="59"/>
      <c r="R26" s="60" t="s">
        <v>392</v>
      </c>
      <c r="S26" s="53">
        <f>SUM(S20:S25)</f>
        <v>40</v>
      </c>
      <c r="T26" s="61">
        <f>SUM(T20:T25)</f>
        <v>0</v>
      </c>
      <c r="U26" s="59"/>
      <c r="V26" s="60"/>
      <c r="W26" s="53"/>
      <c r="X26" s="61"/>
      <c r="Y26" s="59"/>
      <c r="Z26" s="60" t="s">
        <v>392</v>
      </c>
      <c r="AA26" s="53">
        <f>SUM(AA20:AA25)</f>
        <v>180</v>
      </c>
      <c r="AB26" s="61">
        <f>SUM(AB20:AB25)</f>
        <v>0</v>
      </c>
      <c r="AC26" s="59"/>
      <c r="AD26" s="60" t="s">
        <v>379</v>
      </c>
      <c r="AE26" s="53">
        <f>SUM(AE20:AE25)</f>
        <v>10</v>
      </c>
      <c r="AF26" s="61">
        <f>SUM(AF20:AF25)</f>
        <v>0</v>
      </c>
    </row>
    <row r="27" spans="1:35" ht="14.45" customHeight="1" x14ac:dyDescent="0.15">
      <c r="A27" s="74"/>
      <c r="B27" s="75" t="s">
        <v>624</v>
      </c>
      <c r="C27" s="76"/>
      <c r="D27" s="77"/>
      <c r="E27" s="171"/>
      <c r="F27" s="172"/>
      <c r="G27" s="76"/>
      <c r="H27" s="77"/>
      <c r="I27" s="71"/>
      <c r="J27" s="71"/>
      <c r="K27" s="72" t="s">
        <v>623</v>
      </c>
      <c r="L27" s="73">
        <f>C31+G31+K31+O31+S31+W31+AA31+AE31</f>
        <v>1120</v>
      </c>
      <c r="M27" s="71"/>
      <c r="N27" s="71"/>
      <c r="O27" s="72" t="s">
        <v>625</v>
      </c>
      <c r="P27" s="169">
        <f>D31+H31+L31+P31+T31+X31+AB31+AF31</f>
        <v>0</v>
      </c>
      <c r="Q27" s="78"/>
      <c r="R27" s="79"/>
      <c r="S27" s="80"/>
      <c r="T27" s="81"/>
      <c r="U27" s="81"/>
      <c r="V27" s="81"/>
      <c r="W27" s="81"/>
      <c r="X27" s="81"/>
      <c r="Y27" s="78"/>
      <c r="Z27" s="79"/>
      <c r="AA27" s="125"/>
      <c r="AB27" s="126"/>
      <c r="AC27" s="78"/>
      <c r="AD27" s="79"/>
      <c r="AE27" s="125"/>
      <c r="AF27" s="170"/>
    </row>
    <row r="28" spans="1:35" ht="14.45" customHeight="1" x14ac:dyDescent="0.15">
      <c r="A28" s="33"/>
      <c r="B28" s="43" t="s">
        <v>220</v>
      </c>
      <c r="C28" s="195">
        <v>130</v>
      </c>
      <c r="D28" s="210"/>
      <c r="E28" s="33"/>
      <c r="F28" s="195"/>
      <c r="G28" s="195"/>
      <c r="H28" s="210"/>
      <c r="I28" s="33"/>
      <c r="J28" s="43"/>
      <c r="K28" s="195"/>
      <c r="L28" s="210"/>
      <c r="M28" s="34"/>
      <c r="N28" s="43"/>
      <c r="O28" s="195"/>
      <c r="P28" s="210"/>
      <c r="Q28" s="33"/>
      <c r="R28" s="43"/>
      <c r="S28" s="195"/>
      <c r="T28" s="210"/>
      <c r="U28" s="34"/>
      <c r="V28" s="43"/>
      <c r="W28" s="195"/>
      <c r="X28" s="210"/>
      <c r="Y28" s="34"/>
      <c r="Z28" s="43"/>
      <c r="AA28" s="195"/>
      <c r="AB28" s="210"/>
      <c r="AC28" s="34"/>
      <c r="AD28" s="43"/>
      <c r="AE28" s="195"/>
      <c r="AF28" s="210"/>
    </row>
    <row r="29" spans="1:35" ht="14.45" customHeight="1" x14ac:dyDescent="0.15">
      <c r="A29" s="35"/>
      <c r="B29" s="45" t="s">
        <v>461</v>
      </c>
      <c r="C29" s="196">
        <v>650</v>
      </c>
      <c r="D29" s="212"/>
      <c r="E29" s="36"/>
      <c r="F29" s="45"/>
      <c r="G29" s="196"/>
      <c r="H29" s="212"/>
      <c r="I29" s="36"/>
      <c r="J29" s="45" t="s">
        <v>642</v>
      </c>
      <c r="K29" s="196">
        <v>30</v>
      </c>
      <c r="L29" s="212"/>
      <c r="M29" s="36"/>
      <c r="N29" s="45"/>
      <c r="O29" s="196"/>
      <c r="P29" s="212"/>
      <c r="Q29" s="36"/>
      <c r="R29" s="45" t="s">
        <v>642</v>
      </c>
      <c r="S29" s="196">
        <v>10</v>
      </c>
      <c r="T29" s="212"/>
      <c r="U29" s="36"/>
      <c r="V29" s="45"/>
      <c r="W29" s="196"/>
      <c r="X29" s="218"/>
      <c r="Y29" s="36"/>
      <c r="Z29" s="45"/>
      <c r="AA29" s="196"/>
      <c r="AB29" s="218"/>
      <c r="AC29" s="36"/>
      <c r="AD29" s="45" t="s">
        <v>642</v>
      </c>
      <c r="AE29" s="196">
        <v>10</v>
      </c>
      <c r="AF29" s="212"/>
    </row>
    <row r="30" spans="1:35" ht="14.45" customHeight="1" x14ac:dyDescent="0.15">
      <c r="A30" s="35"/>
      <c r="B30" s="45" t="s">
        <v>221</v>
      </c>
      <c r="C30" s="196">
        <v>240</v>
      </c>
      <c r="D30" s="219"/>
      <c r="E30" s="36"/>
      <c r="F30" s="45" t="s">
        <v>643</v>
      </c>
      <c r="G30" s="196">
        <v>20</v>
      </c>
      <c r="H30" s="212"/>
      <c r="I30" s="36"/>
      <c r="J30" s="45" t="s">
        <v>643</v>
      </c>
      <c r="K30" s="196">
        <v>10</v>
      </c>
      <c r="L30" s="212"/>
      <c r="M30" s="36"/>
      <c r="N30" s="45" t="s">
        <v>643</v>
      </c>
      <c r="O30" s="196">
        <v>10</v>
      </c>
      <c r="P30" s="212"/>
      <c r="Q30" s="36"/>
      <c r="R30" s="45" t="s">
        <v>643</v>
      </c>
      <c r="S30" s="196">
        <v>10</v>
      </c>
      <c r="T30" s="212"/>
      <c r="U30" s="36"/>
      <c r="V30" s="45"/>
      <c r="W30" s="196"/>
      <c r="X30" s="218"/>
      <c r="Y30" s="36"/>
      <c r="Z30" s="45"/>
      <c r="AA30" s="196"/>
      <c r="AB30" s="218"/>
      <c r="AC30" s="36"/>
      <c r="AD30" s="45"/>
      <c r="AE30" s="196"/>
      <c r="AF30" s="212"/>
    </row>
    <row r="31" spans="1:35" ht="14.45" customHeight="1" x14ac:dyDescent="0.15">
      <c r="A31" s="59"/>
      <c r="B31" s="60" t="s">
        <v>392</v>
      </c>
      <c r="C31" s="53">
        <f>SUM(C28:C30)</f>
        <v>1020</v>
      </c>
      <c r="D31" s="61">
        <f>SUM(D28:D30)</f>
        <v>0</v>
      </c>
      <c r="E31" s="59"/>
      <c r="F31" s="60" t="s">
        <v>392</v>
      </c>
      <c r="G31" s="53">
        <f>SUM(G28:G30)</f>
        <v>20</v>
      </c>
      <c r="H31" s="61">
        <f>SUM(H28:H30)</f>
        <v>0</v>
      </c>
      <c r="I31" s="59"/>
      <c r="J31" s="60" t="s">
        <v>392</v>
      </c>
      <c r="K31" s="53">
        <f>SUM(K28:K30)</f>
        <v>40</v>
      </c>
      <c r="L31" s="61">
        <f>SUM(L28:L30)</f>
        <v>0</v>
      </c>
      <c r="M31" s="59"/>
      <c r="N31" s="60" t="s">
        <v>392</v>
      </c>
      <c r="O31" s="53">
        <f>SUM(O28:O30)</f>
        <v>10</v>
      </c>
      <c r="P31" s="61">
        <f>SUM(P28:P30)</f>
        <v>0</v>
      </c>
      <c r="Q31" s="59"/>
      <c r="R31" s="60" t="s">
        <v>392</v>
      </c>
      <c r="S31" s="53">
        <f>SUM(S28:S30)</f>
        <v>20</v>
      </c>
      <c r="T31" s="61">
        <f>SUM(T28:T30)</f>
        <v>0</v>
      </c>
      <c r="U31" s="59"/>
      <c r="V31" s="60"/>
      <c r="W31" s="53"/>
      <c r="X31" s="61"/>
      <c r="Y31" s="59"/>
      <c r="Z31" s="60"/>
      <c r="AA31" s="53"/>
      <c r="AB31" s="61"/>
      <c r="AC31" s="59"/>
      <c r="AD31" s="60" t="s">
        <v>392</v>
      </c>
      <c r="AE31" s="53">
        <f>SUM(AE28:AE30)</f>
        <v>10</v>
      </c>
      <c r="AF31" s="61">
        <f>SUM(AF28:AF30)</f>
        <v>0</v>
      </c>
    </row>
    <row r="32" spans="1:35" ht="14.45" customHeight="1" x14ac:dyDescent="0.15">
      <c r="A32" s="74"/>
      <c r="B32" s="75" t="s">
        <v>614</v>
      </c>
      <c r="C32" s="76"/>
      <c r="D32" s="77"/>
      <c r="E32" s="171"/>
      <c r="F32" s="172"/>
      <c r="G32" s="76"/>
      <c r="H32" s="77"/>
      <c r="I32" s="71"/>
      <c r="J32" s="71"/>
      <c r="K32" s="72" t="s">
        <v>626</v>
      </c>
      <c r="L32" s="73">
        <f>C35+G35+K35+O35+S35+W35+AA35+AE35</f>
        <v>890</v>
      </c>
      <c r="M32" s="71"/>
      <c r="N32" s="71"/>
      <c r="O32" s="72" t="s">
        <v>627</v>
      </c>
      <c r="P32" s="169">
        <f>D35+H35+L35+P35+T35+X35+AB35+AF35</f>
        <v>0</v>
      </c>
      <c r="Q32" s="78"/>
      <c r="R32" s="79"/>
      <c r="S32" s="80"/>
      <c r="T32" s="81"/>
      <c r="U32" s="81"/>
      <c r="V32" s="81"/>
      <c r="W32" s="81"/>
      <c r="X32" s="81"/>
      <c r="Y32" s="78"/>
      <c r="Z32" s="79"/>
      <c r="AA32" s="125"/>
      <c r="AB32" s="126"/>
      <c r="AC32" s="78"/>
      <c r="AD32" s="79"/>
      <c r="AE32" s="125"/>
      <c r="AF32" s="170"/>
      <c r="AG32" s="39"/>
      <c r="AI32" s="42"/>
    </row>
    <row r="33" spans="1:33" ht="14.45" customHeight="1" x14ac:dyDescent="0.15">
      <c r="A33" s="33"/>
      <c r="B33" s="195" t="s">
        <v>366</v>
      </c>
      <c r="C33" s="195">
        <v>650</v>
      </c>
      <c r="D33" s="210"/>
      <c r="E33" s="33"/>
      <c r="F33" s="195" t="s">
        <v>228</v>
      </c>
      <c r="G33" s="195">
        <v>70</v>
      </c>
      <c r="H33" s="210"/>
      <c r="I33" s="33"/>
      <c r="J33" s="195" t="s">
        <v>644</v>
      </c>
      <c r="K33" s="195">
        <v>20</v>
      </c>
      <c r="L33" s="210"/>
      <c r="M33" s="34"/>
      <c r="N33" s="195" t="s">
        <v>644</v>
      </c>
      <c r="O33" s="195">
        <v>10</v>
      </c>
      <c r="P33" s="210"/>
      <c r="Q33" s="33"/>
      <c r="R33" s="195" t="s">
        <v>644</v>
      </c>
      <c r="S33" s="195"/>
      <c r="T33" s="210"/>
      <c r="U33" s="33"/>
      <c r="V33" s="195"/>
      <c r="W33" s="195"/>
      <c r="X33" s="210"/>
      <c r="Y33" s="33"/>
      <c r="Z33" s="195"/>
      <c r="AA33" s="195"/>
      <c r="AB33" s="210"/>
      <c r="AC33" s="34"/>
      <c r="AD33" s="195" t="s">
        <v>962</v>
      </c>
      <c r="AE33" s="195">
        <v>10</v>
      </c>
      <c r="AF33" s="210"/>
    </row>
    <row r="34" spans="1:33" ht="14.45" customHeight="1" x14ac:dyDescent="0.15">
      <c r="A34" s="36"/>
      <c r="B34" s="45" t="s">
        <v>222</v>
      </c>
      <c r="C34" s="196">
        <v>130</v>
      </c>
      <c r="D34" s="212"/>
      <c r="E34" s="36"/>
      <c r="F34" s="45"/>
      <c r="G34" s="196"/>
      <c r="H34" s="212"/>
      <c r="I34" s="36"/>
      <c r="J34" s="45"/>
      <c r="K34" s="196"/>
      <c r="L34" s="212"/>
      <c r="M34" s="36"/>
      <c r="N34" s="45"/>
      <c r="O34" s="196"/>
      <c r="P34" s="212"/>
      <c r="Q34" s="36"/>
      <c r="R34" s="45"/>
      <c r="S34" s="196"/>
      <c r="T34" s="212"/>
      <c r="U34" s="36"/>
      <c r="V34" s="45"/>
      <c r="W34" s="196"/>
      <c r="X34" s="212"/>
      <c r="Y34" s="36"/>
      <c r="Z34" s="45"/>
      <c r="AA34" s="196"/>
      <c r="AB34" s="212"/>
      <c r="AC34" s="220"/>
      <c r="AD34" s="45"/>
      <c r="AE34" s="196"/>
      <c r="AF34" s="212"/>
    </row>
    <row r="35" spans="1:33" ht="14.45" customHeight="1" x14ac:dyDescent="0.15">
      <c r="A35" s="59"/>
      <c r="B35" s="60" t="s">
        <v>463</v>
      </c>
      <c r="C35" s="53">
        <f>SUM(C33:C34)</f>
        <v>780</v>
      </c>
      <c r="D35" s="61">
        <f>SUM(D33:D34)</f>
        <v>0</v>
      </c>
      <c r="E35" s="59"/>
      <c r="F35" s="60" t="s">
        <v>463</v>
      </c>
      <c r="G35" s="53">
        <f>SUM(G33:G34)</f>
        <v>70</v>
      </c>
      <c r="H35" s="61">
        <f>SUM(H33:H34)</f>
        <v>0</v>
      </c>
      <c r="I35" s="59"/>
      <c r="J35" s="60" t="s">
        <v>463</v>
      </c>
      <c r="K35" s="53">
        <f>SUM(K33:K34)</f>
        <v>20</v>
      </c>
      <c r="L35" s="61">
        <f>SUM(L33:L34)</f>
        <v>0</v>
      </c>
      <c r="M35" s="59"/>
      <c r="N35" s="60" t="s">
        <v>463</v>
      </c>
      <c r="O35" s="53">
        <f>SUM(O33:O34)</f>
        <v>10</v>
      </c>
      <c r="P35" s="61">
        <f>SUM(P33:P34)</f>
        <v>0</v>
      </c>
      <c r="Q35" s="59"/>
      <c r="R35" s="60"/>
      <c r="S35" s="53"/>
      <c r="T35" s="61"/>
      <c r="U35" s="59"/>
      <c r="V35" s="60"/>
      <c r="W35" s="53"/>
      <c r="X35" s="61"/>
      <c r="Y35" s="59"/>
      <c r="Z35" s="60"/>
      <c r="AA35" s="53"/>
      <c r="AB35" s="61"/>
      <c r="AC35" s="59"/>
      <c r="AD35" s="60" t="s">
        <v>463</v>
      </c>
      <c r="AE35" s="53">
        <f>SUM(AE33:AE34)</f>
        <v>10</v>
      </c>
      <c r="AF35" s="61">
        <f>SUM(AF33:AF34)</f>
        <v>0</v>
      </c>
    </row>
    <row r="36" spans="1:33" ht="14.45" customHeight="1" x14ac:dyDescent="0.15">
      <c r="A36" s="74"/>
      <c r="B36" s="75" t="s">
        <v>615</v>
      </c>
      <c r="C36" s="76"/>
      <c r="D36" s="77"/>
      <c r="E36" s="171"/>
      <c r="F36" s="172"/>
      <c r="G36" s="76"/>
      <c r="H36" s="77"/>
      <c r="I36" s="71"/>
      <c r="J36" s="71"/>
      <c r="K36" s="72" t="s">
        <v>628</v>
      </c>
      <c r="L36" s="73">
        <f>C39+G39+K39+O39+S39+W39+AA39+AE39</f>
        <v>2260</v>
      </c>
      <c r="M36" s="71"/>
      <c r="N36" s="71"/>
      <c r="O36" s="72" t="s">
        <v>629</v>
      </c>
      <c r="P36" s="169">
        <f>D39+H39+L39+P39+T39+X39+AB39+AF39</f>
        <v>0</v>
      </c>
      <c r="Q36" s="78"/>
      <c r="R36" s="79"/>
      <c r="S36" s="80"/>
      <c r="T36" s="81"/>
      <c r="U36" s="81"/>
      <c r="V36" s="81"/>
      <c r="W36" s="81"/>
      <c r="X36" s="81"/>
      <c r="Y36" s="78"/>
      <c r="Z36" s="79"/>
      <c r="AA36" s="125"/>
      <c r="AB36" s="126"/>
      <c r="AC36" s="78"/>
      <c r="AD36" s="79"/>
      <c r="AE36" s="125"/>
      <c r="AF36" s="170"/>
    </row>
    <row r="37" spans="1:33" ht="14.45" customHeight="1" x14ac:dyDescent="0.15">
      <c r="A37" s="33"/>
      <c r="B37" s="195" t="s">
        <v>223</v>
      </c>
      <c r="C37" s="195">
        <v>1760</v>
      </c>
      <c r="D37" s="210"/>
      <c r="E37" s="33"/>
      <c r="F37" s="195" t="s">
        <v>223</v>
      </c>
      <c r="G37" s="195">
        <v>240</v>
      </c>
      <c r="H37" s="210"/>
      <c r="I37" s="33"/>
      <c r="J37" s="43" t="s">
        <v>860</v>
      </c>
      <c r="K37" s="195">
        <v>50</v>
      </c>
      <c r="L37" s="210"/>
      <c r="M37" s="34"/>
      <c r="N37" s="43" t="s">
        <v>881</v>
      </c>
      <c r="O37" s="195">
        <v>30</v>
      </c>
      <c r="P37" s="210"/>
      <c r="Q37" s="33"/>
      <c r="R37" s="43" t="s">
        <v>881</v>
      </c>
      <c r="S37" s="195">
        <v>20</v>
      </c>
      <c r="T37" s="210"/>
      <c r="U37" s="33"/>
      <c r="V37" s="43" t="s">
        <v>881</v>
      </c>
      <c r="W37" s="195">
        <v>20</v>
      </c>
      <c r="X37" s="210"/>
      <c r="Y37" s="33"/>
      <c r="Z37" s="195"/>
      <c r="AA37" s="195"/>
      <c r="AB37" s="210"/>
      <c r="AC37" s="34"/>
      <c r="AD37" s="43" t="s">
        <v>944</v>
      </c>
      <c r="AE37" s="195">
        <v>50</v>
      </c>
      <c r="AF37" s="210"/>
    </row>
    <row r="38" spans="1:33" ht="14.45" customHeight="1" x14ac:dyDescent="0.15">
      <c r="A38" s="36"/>
      <c r="B38" s="45" t="s">
        <v>884</v>
      </c>
      <c r="C38" s="196">
        <v>40</v>
      </c>
      <c r="D38" s="212"/>
      <c r="E38" s="36"/>
      <c r="F38" s="45"/>
      <c r="G38" s="196"/>
      <c r="H38" s="212"/>
      <c r="I38" s="36"/>
      <c r="J38" s="45" t="s">
        <v>882</v>
      </c>
      <c r="K38" s="196">
        <v>10</v>
      </c>
      <c r="L38" s="212"/>
      <c r="M38" s="36"/>
      <c r="N38" s="45" t="s">
        <v>883</v>
      </c>
      <c r="O38" s="196">
        <v>10</v>
      </c>
      <c r="P38" s="212"/>
      <c r="Q38" s="36"/>
      <c r="R38" s="45" t="s">
        <v>883</v>
      </c>
      <c r="S38" s="196">
        <v>10</v>
      </c>
      <c r="T38" s="212"/>
      <c r="U38" s="36"/>
      <c r="V38" s="45"/>
      <c r="W38" s="196"/>
      <c r="X38" s="212"/>
      <c r="Y38" s="36"/>
      <c r="Z38" s="45"/>
      <c r="AA38" s="196"/>
      <c r="AB38" s="212"/>
      <c r="AC38" s="220"/>
      <c r="AD38" s="45" t="s">
        <v>861</v>
      </c>
      <c r="AE38" s="196">
        <v>20</v>
      </c>
      <c r="AF38" s="212"/>
    </row>
    <row r="39" spans="1:33" ht="14.45" customHeight="1" x14ac:dyDescent="0.15">
      <c r="A39" s="59"/>
      <c r="B39" s="60" t="s">
        <v>395</v>
      </c>
      <c r="C39" s="53">
        <f>SUM(C37:C38)</f>
        <v>1800</v>
      </c>
      <c r="D39" s="61">
        <f>SUM(D37:D38)</f>
        <v>0</v>
      </c>
      <c r="E39" s="59"/>
      <c r="F39" s="60" t="s">
        <v>395</v>
      </c>
      <c r="G39" s="53">
        <f>SUM(G37:G38)</f>
        <v>240</v>
      </c>
      <c r="H39" s="61">
        <f>SUM(H37:H38)</f>
        <v>0</v>
      </c>
      <c r="I39" s="59"/>
      <c r="J39" s="60" t="s">
        <v>395</v>
      </c>
      <c r="K39" s="53">
        <f>SUM(K37:K38)</f>
        <v>60</v>
      </c>
      <c r="L39" s="61">
        <f>SUM(L37:L38)</f>
        <v>0</v>
      </c>
      <c r="M39" s="59"/>
      <c r="N39" s="60" t="s">
        <v>395</v>
      </c>
      <c r="O39" s="53">
        <f>SUM(O37:O38)</f>
        <v>40</v>
      </c>
      <c r="P39" s="61">
        <f>SUM(P37:P38)</f>
        <v>0</v>
      </c>
      <c r="Q39" s="59"/>
      <c r="R39" s="60" t="s">
        <v>395</v>
      </c>
      <c r="S39" s="53">
        <f>SUM(S37:S38)</f>
        <v>30</v>
      </c>
      <c r="T39" s="61">
        <f>SUM(T37:T38)</f>
        <v>0</v>
      </c>
      <c r="U39" s="59"/>
      <c r="V39" s="60" t="s">
        <v>395</v>
      </c>
      <c r="W39" s="53">
        <f>SUM(W37:W38)</f>
        <v>20</v>
      </c>
      <c r="X39" s="61">
        <f>SUM(X37:X38)</f>
        <v>0</v>
      </c>
      <c r="Y39" s="59"/>
      <c r="Z39" s="60"/>
      <c r="AA39" s="53"/>
      <c r="AB39" s="61"/>
      <c r="AC39" s="59"/>
      <c r="AD39" s="60" t="s">
        <v>395</v>
      </c>
      <c r="AE39" s="53">
        <f>SUM(AE37:AE38)</f>
        <v>70</v>
      </c>
      <c r="AF39" s="61">
        <f>SUM(AF37:AF38)</f>
        <v>0</v>
      </c>
    </row>
    <row r="40" spans="1:33" ht="14.45" customHeight="1" x14ac:dyDescent="0.15">
      <c r="A40" s="74"/>
      <c r="B40" s="75" t="s">
        <v>616</v>
      </c>
      <c r="C40" s="76"/>
      <c r="D40" s="77"/>
      <c r="E40" s="171"/>
      <c r="F40" s="172"/>
      <c r="G40" s="76"/>
      <c r="H40" s="77"/>
      <c r="I40" s="71"/>
      <c r="J40" s="71"/>
      <c r="K40" s="72" t="s">
        <v>630</v>
      </c>
      <c r="L40" s="73">
        <f>C43+G43+K43+O43+S43+W43+AA43+AE43</f>
        <v>2260</v>
      </c>
      <c r="M40" s="71"/>
      <c r="N40" s="71"/>
      <c r="O40" s="72" t="s">
        <v>631</v>
      </c>
      <c r="P40" s="169">
        <f>D43+H43+L43+P43+T43+X43+AB43+AF43</f>
        <v>0</v>
      </c>
      <c r="Q40" s="78"/>
      <c r="R40" s="79"/>
      <c r="S40" s="80"/>
      <c r="T40" s="81"/>
      <c r="U40" s="81"/>
      <c r="V40" s="81"/>
      <c r="W40" s="81"/>
      <c r="X40" s="81"/>
      <c r="Y40" s="78"/>
      <c r="Z40" s="79"/>
      <c r="AA40" s="125"/>
      <c r="AB40" s="126"/>
      <c r="AC40" s="78"/>
      <c r="AD40" s="79"/>
      <c r="AE40" s="125"/>
      <c r="AF40" s="170"/>
    </row>
    <row r="41" spans="1:33" ht="14.45" customHeight="1" x14ac:dyDescent="0.15">
      <c r="A41" s="33"/>
      <c r="B41" s="195" t="s">
        <v>224</v>
      </c>
      <c r="C41" s="195">
        <v>1270</v>
      </c>
      <c r="D41" s="210"/>
      <c r="E41" s="33"/>
      <c r="F41" s="195" t="s">
        <v>229</v>
      </c>
      <c r="G41" s="195">
        <v>280</v>
      </c>
      <c r="H41" s="210"/>
      <c r="I41" s="33"/>
      <c r="J41" s="195" t="s">
        <v>645</v>
      </c>
      <c r="K41" s="195">
        <v>40</v>
      </c>
      <c r="L41" s="210"/>
      <c r="M41" s="34"/>
      <c r="N41" s="195" t="s">
        <v>645</v>
      </c>
      <c r="O41" s="195">
        <v>10</v>
      </c>
      <c r="P41" s="210"/>
      <c r="Q41" s="33"/>
      <c r="R41" s="43" t="s">
        <v>649</v>
      </c>
      <c r="S41" s="195">
        <v>20</v>
      </c>
      <c r="T41" s="210"/>
      <c r="U41" s="33"/>
      <c r="V41" s="43" t="s">
        <v>649</v>
      </c>
      <c r="W41" s="195">
        <v>10</v>
      </c>
      <c r="X41" s="210"/>
      <c r="Y41" s="34"/>
      <c r="Z41" s="43"/>
      <c r="AA41" s="195"/>
      <c r="AB41" s="210"/>
      <c r="AC41" s="34"/>
      <c r="AD41" s="195" t="s">
        <v>645</v>
      </c>
      <c r="AE41" s="195">
        <v>30</v>
      </c>
      <c r="AF41" s="210"/>
    </row>
    <row r="42" spans="1:33" ht="14.45" customHeight="1" x14ac:dyDescent="0.15">
      <c r="A42" s="36"/>
      <c r="B42" s="45" t="s">
        <v>464</v>
      </c>
      <c r="C42" s="196">
        <v>550</v>
      </c>
      <c r="D42" s="212"/>
      <c r="E42" s="36"/>
      <c r="F42" s="45"/>
      <c r="G42" s="196"/>
      <c r="H42" s="212"/>
      <c r="I42" s="36"/>
      <c r="J42" s="45" t="s">
        <v>646</v>
      </c>
      <c r="K42" s="196">
        <v>20</v>
      </c>
      <c r="L42" s="212"/>
      <c r="M42" s="36"/>
      <c r="N42" s="45" t="s">
        <v>646</v>
      </c>
      <c r="O42" s="196">
        <v>10</v>
      </c>
      <c r="P42" s="212"/>
      <c r="Q42" s="36"/>
      <c r="R42" s="45" t="s">
        <v>646</v>
      </c>
      <c r="S42" s="196">
        <v>10</v>
      </c>
      <c r="T42" s="212"/>
      <c r="U42" s="36"/>
      <c r="V42" s="45"/>
      <c r="W42" s="196"/>
      <c r="X42" s="212"/>
      <c r="Y42" s="36"/>
      <c r="Z42" s="45"/>
      <c r="AA42" s="196"/>
      <c r="AB42" s="212"/>
      <c r="AC42" s="36"/>
      <c r="AD42" s="45" t="s">
        <v>646</v>
      </c>
      <c r="AE42" s="196">
        <v>10</v>
      </c>
      <c r="AF42" s="212"/>
    </row>
    <row r="43" spans="1:33" ht="14.45" customHeight="1" x14ac:dyDescent="0.15">
      <c r="A43" s="59"/>
      <c r="B43" s="60" t="s">
        <v>379</v>
      </c>
      <c r="C43" s="53">
        <f>SUM(C41:C42)</f>
        <v>1820</v>
      </c>
      <c r="D43" s="61">
        <f>SUM(D41:D42)</f>
        <v>0</v>
      </c>
      <c r="E43" s="59"/>
      <c r="F43" s="60" t="s">
        <v>396</v>
      </c>
      <c r="G43" s="53">
        <f>SUM(G41:G42)</f>
        <v>280</v>
      </c>
      <c r="H43" s="61">
        <f>SUM(H41:H42)</f>
        <v>0</v>
      </c>
      <c r="I43" s="59"/>
      <c r="J43" s="60" t="s">
        <v>396</v>
      </c>
      <c r="K43" s="53">
        <f>SUM(K41:K42)</f>
        <v>60</v>
      </c>
      <c r="L43" s="61">
        <f>SUM(L41:L42)</f>
        <v>0</v>
      </c>
      <c r="M43" s="59"/>
      <c r="N43" s="60" t="s">
        <v>396</v>
      </c>
      <c r="O43" s="53">
        <f>SUM(O41:O42)</f>
        <v>20</v>
      </c>
      <c r="P43" s="61">
        <f>SUM(P41:P42)</f>
        <v>0</v>
      </c>
      <c r="Q43" s="59"/>
      <c r="R43" s="60" t="s">
        <v>396</v>
      </c>
      <c r="S43" s="53">
        <f>SUM(S41:S42)</f>
        <v>30</v>
      </c>
      <c r="T43" s="61">
        <f>SUM(T41:T42)</f>
        <v>0</v>
      </c>
      <c r="U43" s="59"/>
      <c r="V43" s="60" t="s">
        <v>396</v>
      </c>
      <c r="W43" s="53">
        <f>SUM(W41:W42)</f>
        <v>10</v>
      </c>
      <c r="X43" s="61">
        <f>SUM(X41:X42)</f>
        <v>0</v>
      </c>
      <c r="Y43" s="59"/>
      <c r="Z43" s="60"/>
      <c r="AA43" s="53"/>
      <c r="AB43" s="61"/>
      <c r="AC43" s="59"/>
      <c r="AD43" s="60" t="s">
        <v>396</v>
      </c>
      <c r="AE43" s="53">
        <f>SUM(AE41:AE42)</f>
        <v>40</v>
      </c>
      <c r="AF43" s="61">
        <f>SUM(AF41:AF42)</f>
        <v>0</v>
      </c>
    </row>
    <row r="44" spans="1:33" ht="14.45" customHeight="1" x14ac:dyDescent="0.15">
      <c r="A44" s="74"/>
      <c r="B44" s="75" t="s">
        <v>760</v>
      </c>
      <c r="C44" s="76"/>
      <c r="D44" s="77"/>
      <c r="E44" s="171"/>
      <c r="F44" s="172"/>
      <c r="G44" s="76"/>
      <c r="H44" s="77"/>
      <c r="I44" s="71"/>
      <c r="J44" s="71"/>
      <c r="K44" s="72" t="s">
        <v>761</v>
      </c>
      <c r="L44" s="73">
        <f>C48+G48+K48+O48+S48+W48+AA48+AE48</f>
        <v>4070</v>
      </c>
      <c r="M44" s="71"/>
      <c r="N44" s="71"/>
      <c r="O44" s="72" t="s">
        <v>762</v>
      </c>
      <c r="P44" s="169">
        <f>D48+H48+L48+P48+T48+X48+AB48+AF48</f>
        <v>0</v>
      </c>
      <c r="Q44" s="78"/>
      <c r="R44" s="79"/>
      <c r="S44" s="80"/>
      <c r="T44" s="81"/>
      <c r="U44" s="81"/>
      <c r="V44" s="81"/>
      <c r="W44" s="81"/>
      <c r="X44" s="81"/>
      <c r="Y44" s="78"/>
      <c r="Z44" s="79"/>
      <c r="AA44" s="125"/>
      <c r="AB44" s="126"/>
      <c r="AC44" s="78"/>
      <c r="AD44" s="79"/>
      <c r="AE44" s="125"/>
      <c r="AF44" s="170"/>
    </row>
    <row r="45" spans="1:33" ht="14.45" customHeight="1" x14ac:dyDescent="0.15">
      <c r="A45" s="33"/>
      <c r="B45" s="195" t="s">
        <v>558</v>
      </c>
      <c r="C45" s="195">
        <v>3550</v>
      </c>
      <c r="D45" s="210"/>
      <c r="E45" s="33"/>
      <c r="F45" s="195" t="s">
        <v>227</v>
      </c>
      <c r="G45" s="195">
        <v>220</v>
      </c>
      <c r="H45" s="210"/>
      <c r="I45" s="33"/>
      <c r="J45" s="43" t="s">
        <v>856</v>
      </c>
      <c r="K45" s="195">
        <v>10</v>
      </c>
      <c r="L45" s="210"/>
      <c r="M45" s="34"/>
      <c r="N45" s="43" t="s">
        <v>856</v>
      </c>
      <c r="O45" s="195">
        <v>10</v>
      </c>
      <c r="P45" s="210"/>
      <c r="Q45" s="33"/>
      <c r="R45" s="43" t="s">
        <v>647</v>
      </c>
      <c r="S45" s="195">
        <v>20</v>
      </c>
      <c r="T45" s="210"/>
      <c r="U45" s="33"/>
      <c r="V45" s="43"/>
      <c r="W45" s="195"/>
      <c r="X45" s="210"/>
      <c r="Y45" s="33"/>
      <c r="Z45" s="43" t="s">
        <v>647</v>
      </c>
      <c r="AA45" s="195">
        <v>20</v>
      </c>
      <c r="AB45" s="210"/>
      <c r="AC45" s="221"/>
      <c r="AD45" s="43"/>
      <c r="AE45" s="222"/>
      <c r="AF45" s="210"/>
      <c r="AG45" s="39"/>
    </row>
    <row r="46" spans="1:33" ht="14.45" customHeight="1" x14ac:dyDescent="0.15">
      <c r="A46" s="36"/>
      <c r="B46" s="45"/>
      <c r="C46" s="196"/>
      <c r="D46" s="212"/>
      <c r="E46" s="36"/>
      <c r="F46" s="45"/>
      <c r="G46" s="196"/>
      <c r="H46" s="210"/>
      <c r="I46" s="36"/>
      <c r="J46" s="45" t="s">
        <v>227</v>
      </c>
      <c r="K46" s="196">
        <v>100</v>
      </c>
      <c r="L46" s="212"/>
      <c r="M46" s="36"/>
      <c r="N46" s="45" t="s">
        <v>647</v>
      </c>
      <c r="O46" s="196">
        <v>40</v>
      </c>
      <c r="P46" s="212"/>
      <c r="Q46" s="36"/>
      <c r="R46" s="45"/>
      <c r="S46" s="196"/>
      <c r="T46" s="212"/>
      <c r="U46" s="36"/>
      <c r="V46" s="45"/>
      <c r="W46" s="196"/>
      <c r="X46" s="212"/>
      <c r="Y46" s="36"/>
      <c r="Z46" s="45"/>
      <c r="AA46" s="196"/>
      <c r="AB46" s="212"/>
      <c r="AC46" s="36"/>
      <c r="AD46" s="43" t="s">
        <v>647</v>
      </c>
      <c r="AE46" s="196">
        <v>90</v>
      </c>
      <c r="AF46" s="212"/>
      <c r="AG46" s="39"/>
    </row>
    <row r="47" spans="1:33" ht="14.45" customHeight="1" x14ac:dyDescent="0.15">
      <c r="A47" s="36"/>
      <c r="B47" s="45"/>
      <c r="C47" s="196"/>
      <c r="D47" s="212"/>
      <c r="E47" s="36"/>
      <c r="F47" s="45"/>
      <c r="G47" s="196"/>
      <c r="H47" s="210"/>
      <c r="I47" s="36"/>
      <c r="J47" s="45"/>
      <c r="K47" s="196"/>
      <c r="L47" s="212"/>
      <c r="M47" s="36"/>
      <c r="N47" s="45"/>
      <c r="O47" s="196"/>
      <c r="P47" s="212"/>
      <c r="Q47" s="36"/>
      <c r="R47" s="45"/>
      <c r="S47" s="196"/>
      <c r="T47" s="212"/>
      <c r="U47" s="36"/>
      <c r="V47" s="45"/>
      <c r="W47" s="196"/>
      <c r="X47" s="212"/>
      <c r="Y47" s="36"/>
      <c r="Z47" s="45"/>
      <c r="AA47" s="196"/>
      <c r="AB47" s="212"/>
      <c r="AC47" s="36"/>
      <c r="AD47" s="43" t="s">
        <v>907</v>
      </c>
      <c r="AE47" s="196">
        <v>10</v>
      </c>
      <c r="AF47" s="212"/>
      <c r="AG47" s="39"/>
    </row>
    <row r="48" spans="1:33" ht="14.45" customHeight="1" x14ac:dyDescent="0.15">
      <c r="A48" s="59"/>
      <c r="B48" s="60" t="s">
        <v>169</v>
      </c>
      <c r="C48" s="53">
        <f>SUM(C45:C47)</f>
        <v>3550</v>
      </c>
      <c r="D48" s="61">
        <f>SUM(D45:D47)</f>
        <v>0</v>
      </c>
      <c r="E48" s="59"/>
      <c r="F48" s="60" t="s">
        <v>169</v>
      </c>
      <c r="G48" s="53">
        <f>SUM(G45:G47)</f>
        <v>220</v>
      </c>
      <c r="H48" s="61">
        <f>SUM(H45:H47)</f>
        <v>0</v>
      </c>
      <c r="I48" s="59"/>
      <c r="J48" s="60" t="s">
        <v>169</v>
      </c>
      <c r="K48" s="53">
        <f>SUM(K45:K47)</f>
        <v>110</v>
      </c>
      <c r="L48" s="61">
        <f>SUM(L45:L47)</f>
        <v>0</v>
      </c>
      <c r="M48" s="59"/>
      <c r="N48" s="60" t="s">
        <v>169</v>
      </c>
      <c r="O48" s="53">
        <f>SUM(O45:O47)</f>
        <v>50</v>
      </c>
      <c r="P48" s="61">
        <f>SUM(P45:P47)</f>
        <v>0</v>
      </c>
      <c r="Q48" s="59"/>
      <c r="R48" s="60" t="s">
        <v>169</v>
      </c>
      <c r="S48" s="53">
        <f>SUM(S45:S47)</f>
        <v>20</v>
      </c>
      <c r="T48" s="61">
        <f>SUM(T45:T47)</f>
        <v>0</v>
      </c>
      <c r="U48" s="59"/>
      <c r="V48" s="60"/>
      <c r="W48" s="53"/>
      <c r="X48" s="61"/>
      <c r="Y48" s="59"/>
      <c r="Z48" s="60" t="s">
        <v>169</v>
      </c>
      <c r="AA48" s="53">
        <f>SUM(AA45:AA47)</f>
        <v>20</v>
      </c>
      <c r="AB48" s="61">
        <f>SUM(AB45:AB47)</f>
        <v>0</v>
      </c>
      <c r="AC48" s="59"/>
      <c r="AD48" s="60" t="s">
        <v>169</v>
      </c>
      <c r="AE48" s="53">
        <f>SUM(AE45:AE47)</f>
        <v>100</v>
      </c>
      <c r="AF48" s="61">
        <f>SUM(AF45:AF47)</f>
        <v>0</v>
      </c>
      <c r="AG48" s="39"/>
    </row>
    <row r="49" spans="1:33" ht="14.45" customHeight="1" x14ac:dyDescent="0.15">
      <c r="A49" s="59"/>
      <c r="B49" s="60" t="s">
        <v>632</v>
      </c>
      <c r="C49" s="53">
        <f>C14+C18+C26+C31+C35+C39+C43+C48</f>
        <v>12620</v>
      </c>
      <c r="D49" s="61">
        <f>D14+D18+D26+D31+D35+D39+D43+D48</f>
        <v>0</v>
      </c>
      <c r="E49" s="59"/>
      <c r="F49" s="60" t="s">
        <v>632</v>
      </c>
      <c r="G49" s="53">
        <f>G14+G18+G26+G31+G35+G39+G43+G48</f>
        <v>1100</v>
      </c>
      <c r="H49" s="61">
        <f>H14+H18+H26+H31+H35+H39+H43+H48</f>
        <v>0</v>
      </c>
      <c r="I49" s="59"/>
      <c r="J49" s="60" t="s">
        <v>632</v>
      </c>
      <c r="K49" s="53">
        <f>K14+K18+K26+K31+K35+K39+K43+K48</f>
        <v>350</v>
      </c>
      <c r="L49" s="61">
        <f>L14+L18+L26+L31+L35+L39+L43+L48</f>
        <v>0</v>
      </c>
      <c r="M49" s="59"/>
      <c r="N49" s="60" t="s">
        <v>632</v>
      </c>
      <c r="O49" s="53">
        <f>O14+O18+O26+O31+O35+O39+O43+O48</f>
        <v>200</v>
      </c>
      <c r="P49" s="61">
        <f>P14+P18+P26+P31+P35+P39+P43+P48</f>
        <v>0</v>
      </c>
      <c r="Q49" s="59"/>
      <c r="R49" s="60" t="s">
        <v>632</v>
      </c>
      <c r="S49" s="53">
        <f>S14+S18+S26+S31+S35+S39+S43+S48</f>
        <v>170</v>
      </c>
      <c r="T49" s="61">
        <f>T14+T18+T26+T31+T35+T39+T43+T48</f>
        <v>0</v>
      </c>
      <c r="U49" s="59"/>
      <c r="V49" s="60" t="s">
        <v>632</v>
      </c>
      <c r="W49" s="53">
        <f>W14+W18+W26+W31+W35+W39+W43+W48</f>
        <v>40</v>
      </c>
      <c r="X49" s="61">
        <f>X14+X18+X26+X31+X35+X39+X43+X48</f>
        <v>0</v>
      </c>
      <c r="Y49" s="59"/>
      <c r="Z49" s="60" t="s">
        <v>632</v>
      </c>
      <c r="AA49" s="53">
        <f>AA14+AA18+AA26+AA31+AA35+AA39+AA43+AA48</f>
        <v>200</v>
      </c>
      <c r="AB49" s="61">
        <f>AB14+AB18+AB26+AB31+AB35+AB39+AB43+AB48</f>
        <v>0</v>
      </c>
      <c r="AC49" s="59"/>
      <c r="AD49" s="60" t="s">
        <v>632</v>
      </c>
      <c r="AE49" s="53">
        <f>AE14+AE18+AE26+AE31+AE35+AE39+AE43+AE48</f>
        <v>270</v>
      </c>
      <c r="AF49" s="61">
        <f>AF14+AF18+AF26+AF31+AF35+AF39+AF43+AF48</f>
        <v>0</v>
      </c>
      <c r="AG49" s="39"/>
    </row>
    <row r="50" spans="1:33" ht="14.45" customHeight="1" x14ac:dyDescent="0.15">
      <c r="A50" s="59"/>
      <c r="B50" s="60" t="s">
        <v>633</v>
      </c>
      <c r="C50" s="53">
        <f>松江1!C36+松江2!C49</f>
        <v>51490</v>
      </c>
      <c r="D50" s="61">
        <f>松江1!D36+松江2!D49</f>
        <v>0</v>
      </c>
      <c r="E50" s="59"/>
      <c r="F50" s="60" t="s">
        <v>633</v>
      </c>
      <c r="G50" s="53">
        <f>松江1!G36+松江2!G49</f>
        <v>4570</v>
      </c>
      <c r="H50" s="61">
        <f>松江1!H36+松江2!H49</f>
        <v>0</v>
      </c>
      <c r="I50" s="59"/>
      <c r="J50" s="60" t="s">
        <v>633</v>
      </c>
      <c r="K50" s="53">
        <f>松江1!K36+松江2!K49</f>
        <v>3680</v>
      </c>
      <c r="L50" s="61">
        <f>松江1!L36+松江2!L49</f>
        <v>0</v>
      </c>
      <c r="M50" s="59"/>
      <c r="N50" s="60" t="s">
        <v>633</v>
      </c>
      <c r="O50" s="53">
        <f>松江1!O36+松江2!O49</f>
        <v>1670</v>
      </c>
      <c r="P50" s="61">
        <f>松江1!P36+松江2!P49</f>
        <v>0</v>
      </c>
      <c r="Q50" s="59"/>
      <c r="R50" s="60" t="s">
        <v>633</v>
      </c>
      <c r="S50" s="53">
        <f>松江1!S36+松江2!S49</f>
        <v>520</v>
      </c>
      <c r="T50" s="61">
        <f>松江1!T36+松江2!T49</f>
        <v>0</v>
      </c>
      <c r="U50" s="59"/>
      <c r="V50" s="60" t="s">
        <v>633</v>
      </c>
      <c r="W50" s="53">
        <f>松江1!W36+松江2!W49</f>
        <v>260</v>
      </c>
      <c r="X50" s="61">
        <f>松江1!X36+松江2!X49</f>
        <v>0</v>
      </c>
      <c r="Y50" s="59"/>
      <c r="Z50" s="60" t="s">
        <v>633</v>
      </c>
      <c r="AA50" s="53">
        <f>松江1!AA36+松江2!AA49</f>
        <v>410</v>
      </c>
      <c r="AB50" s="61">
        <f>松江1!AB36+松江2!AB49</f>
        <v>0</v>
      </c>
      <c r="AC50" s="59"/>
      <c r="AD50" s="60" t="s">
        <v>633</v>
      </c>
      <c r="AE50" s="53">
        <f>松江1!AE36+松江2!AE49</f>
        <v>1600</v>
      </c>
      <c r="AF50" s="61">
        <f>松江1!AF36+松江2!AF49</f>
        <v>0</v>
      </c>
      <c r="AG50" s="39"/>
    </row>
    <row r="51" spans="1:33" ht="14.45" customHeight="1" x14ac:dyDescent="0.15">
      <c r="A51" s="46"/>
      <c r="B51" s="37" t="s">
        <v>845</v>
      </c>
      <c r="N51" s="37" t="s">
        <v>902</v>
      </c>
      <c r="Z51" s="48"/>
      <c r="AF51" s="62" t="s">
        <v>905</v>
      </c>
    </row>
    <row r="52" spans="1:33" ht="14.45" customHeight="1" x14ac:dyDescent="0.15">
      <c r="B52" s="37" t="s">
        <v>692</v>
      </c>
      <c r="N52" s="37" t="s">
        <v>635</v>
      </c>
    </row>
    <row r="53" spans="1:33" ht="14.45" customHeight="1" x14ac:dyDescent="0.15">
      <c r="B53" s="37" t="s">
        <v>634</v>
      </c>
      <c r="N53" s="37" t="s">
        <v>763</v>
      </c>
    </row>
    <row r="54" spans="1:33" ht="14.45" customHeight="1" x14ac:dyDescent="0.15">
      <c r="B54" s="37" t="s">
        <v>857</v>
      </c>
      <c r="N54" s="37" t="s">
        <v>636</v>
      </c>
    </row>
  </sheetData>
  <sheetProtection algorithmName="SHA-512" hashValue="32wKHcvnhMZS4MY1PWhZ01AcVHu4Em294m+u+Z9x+cFMOXBDn7M+0Isve0dld8ECsJeLn2Oeq7zxSMur0tjDOQ==" saltValue="r39VGps6wxU7ysbfn1m2wg==" spinCount="100000" sheet="1" objects="1" scenarios="1"/>
  <phoneticPr fontId="2"/>
  <pageMargins left="0.31496062992125984" right="0" top="0.39370078740157483" bottom="0.19685039370078741" header="0.51181102362204722" footer="0.51181102362204722"/>
  <pageSetup paperSize="12" scale="97"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46"/>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9" customWidth="1"/>
    <col min="22" max="22" width="7.125" style="49" customWidth="1"/>
    <col min="23" max="23" width="5.625" style="49" customWidth="1"/>
    <col min="24" max="24" width="6.625" style="49" customWidth="1"/>
    <col min="25" max="25" width="3.125" style="46" customWidth="1"/>
    <col min="26" max="26" width="7.125" style="40" customWidth="1"/>
    <col min="27" max="27" width="5.625" style="51"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5" ht="15" customHeight="1" x14ac:dyDescent="0.15">
      <c r="AF1" s="122" t="s">
        <v>1017</v>
      </c>
      <c r="AG1" s="85"/>
    </row>
    <row r="2" spans="1:35" ht="15" customHeight="1" x14ac:dyDescent="0.15">
      <c r="AF2" s="99" t="str">
        <f>松江1!AF2</f>
        <v>島根県部数表</v>
      </c>
      <c r="AG2" s="86"/>
    </row>
    <row r="3" spans="1:35" ht="15" customHeight="1" x14ac:dyDescent="0.15">
      <c r="AF3" s="122" t="s">
        <v>136</v>
      </c>
    </row>
    <row r="4" spans="1:35" ht="5.0999999999999996" customHeight="1" x14ac:dyDescent="0.15"/>
    <row r="5" spans="1:35" ht="15.95" customHeight="1" x14ac:dyDescent="0.15">
      <c r="A5" s="31"/>
      <c r="B5" s="56" t="s">
        <v>460</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546</v>
      </c>
      <c r="W5" s="57" t="s">
        <v>355</v>
      </c>
      <c r="X5" s="58" t="s">
        <v>356</v>
      </c>
      <c r="Y5" s="31"/>
      <c r="Z5" s="56" t="s">
        <v>367</v>
      </c>
      <c r="AA5" s="57" t="s">
        <v>355</v>
      </c>
      <c r="AB5" s="58" t="s">
        <v>356</v>
      </c>
      <c r="AC5" s="31"/>
      <c r="AD5" s="56" t="s">
        <v>361</v>
      </c>
      <c r="AE5" s="57" t="s">
        <v>355</v>
      </c>
      <c r="AF5" s="58" t="s">
        <v>356</v>
      </c>
      <c r="AG5" s="118">
        <v>3</v>
      </c>
      <c r="AI5" s="42"/>
    </row>
    <row r="6" spans="1:35" ht="15.95" customHeight="1" x14ac:dyDescent="0.15">
      <c r="A6" s="74"/>
      <c r="B6" s="83" t="s">
        <v>284</v>
      </c>
      <c r="C6" s="76"/>
      <c r="D6" s="77"/>
      <c r="E6" s="171"/>
      <c r="F6" s="172"/>
      <c r="G6" s="76"/>
      <c r="H6" s="77"/>
      <c r="I6" s="71"/>
      <c r="J6" s="71"/>
      <c r="K6" s="72" t="s">
        <v>282</v>
      </c>
      <c r="L6" s="73">
        <f>C29+G29+K29+O29+S29+W29+AA29+AE29</f>
        <v>10230</v>
      </c>
      <c r="M6" s="71"/>
      <c r="N6" s="71"/>
      <c r="O6" s="72" t="s">
        <v>283</v>
      </c>
      <c r="P6" s="169">
        <f>D29+H29+L29+P29+T29+X29+AB29+AF29</f>
        <v>0</v>
      </c>
      <c r="Q6" s="78"/>
      <c r="R6" s="79"/>
      <c r="S6" s="80"/>
      <c r="T6" s="81"/>
      <c r="U6" s="81"/>
      <c r="V6" s="81"/>
      <c r="W6" s="81"/>
      <c r="X6" s="81"/>
      <c r="Y6" s="78"/>
      <c r="Z6" s="79"/>
      <c r="AA6" s="125"/>
      <c r="AB6" s="126"/>
      <c r="AC6" s="78"/>
      <c r="AD6" s="79"/>
      <c r="AE6" s="125"/>
      <c r="AF6" s="170"/>
      <c r="AG6" s="39"/>
    </row>
    <row r="7" spans="1:35" ht="15.95" customHeight="1" x14ac:dyDescent="0.15">
      <c r="A7" s="74"/>
      <c r="B7" s="75" t="s">
        <v>650</v>
      </c>
      <c r="C7" s="76"/>
      <c r="D7" s="77"/>
      <c r="E7" s="171"/>
      <c r="F7" s="172"/>
      <c r="G7" s="76"/>
      <c r="H7" s="77"/>
      <c r="I7" s="71"/>
      <c r="J7" s="71"/>
      <c r="K7" s="72" t="s">
        <v>651</v>
      </c>
      <c r="L7" s="73">
        <f>C17+G17+K17+O17+S17+W17+AA17+AE17</f>
        <v>7370</v>
      </c>
      <c r="M7" s="71"/>
      <c r="N7" s="71"/>
      <c r="O7" s="72" t="s">
        <v>652</v>
      </c>
      <c r="P7" s="169">
        <f>D17+H17+L17+P17+T17+X17+AB17+AF17</f>
        <v>0</v>
      </c>
      <c r="Q7" s="78"/>
      <c r="R7" s="79"/>
      <c r="S7" s="80"/>
      <c r="T7" s="81"/>
      <c r="U7" s="81"/>
      <c r="V7" s="81"/>
      <c r="W7" s="81"/>
      <c r="X7" s="81"/>
      <c r="Y7" s="78"/>
      <c r="Z7" s="79"/>
      <c r="AA7" s="125"/>
      <c r="AB7" s="126"/>
      <c r="AC7" s="78"/>
      <c r="AD7" s="79"/>
      <c r="AE7" s="125"/>
      <c r="AF7" s="170"/>
      <c r="AG7" s="41" t="s">
        <v>659</v>
      </c>
    </row>
    <row r="8" spans="1:35" ht="15.95" customHeight="1" x14ac:dyDescent="0.15">
      <c r="A8" s="33"/>
      <c r="B8" s="43" t="s">
        <v>225</v>
      </c>
      <c r="C8" s="195">
        <v>1400</v>
      </c>
      <c r="D8" s="210"/>
      <c r="E8" s="34"/>
      <c r="F8" s="43" t="s">
        <v>368</v>
      </c>
      <c r="G8" s="195">
        <v>540</v>
      </c>
      <c r="H8" s="210"/>
      <c r="I8" s="34"/>
      <c r="J8" s="43" t="s">
        <v>772</v>
      </c>
      <c r="K8" s="195">
        <v>70</v>
      </c>
      <c r="L8" s="210"/>
      <c r="M8" s="34"/>
      <c r="N8" s="43" t="s">
        <v>772</v>
      </c>
      <c r="O8" s="195">
        <v>40</v>
      </c>
      <c r="P8" s="210"/>
      <c r="Q8" s="34"/>
      <c r="R8" s="43" t="s">
        <v>533</v>
      </c>
      <c r="S8" s="195">
        <v>40</v>
      </c>
      <c r="T8" s="210"/>
      <c r="U8" s="34"/>
      <c r="V8" s="43" t="s">
        <v>533</v>
      </c>
      <c r="W8" s="195">
        <v>10</v>
      </c>
      <c r="X8" s="210"/>
      <c r="Y8" s="34"/>
      <c r="Z8" s="43" t="s">
        <v>948</v>
      </c>
      <c r="AA8" s="195">
        <v>220</v>
      </c>
      <c r="AB8" s="210"/>
      <c r="AC8" s="34"/>
      <c r="AD8" s="43" t="s">
        <v>772</v>
      </c>
      <c r="AE8" s="195">
        <v>40</v>
      </c>
      <c r="AF8" s="210"/>
      <c r="AG8" s="41" t="s">
        <v>660</v>
      </c>
    </row>
    <row r="9" spans="1:35" ht="15.95" customHeight="1" x14ac:dyDescent="0.15">
      <c r="A9" s="33"/>
      <c r="B9" s="43" t="s">
        <v>751</v>
      </c>
      <c r="C9" s="195">
        <v>780</v>
      </c>
      <c r="D9" s="210"/>
      <c r="E9" s="34"/>
      <c r="F9" s="43"/>
      <c r="G9" s="195"/>
      <c r="H9" s="210"/>
      <c r="I9" s="34"/>
      <c r="J9" s="43" t="s">
        <v>773</v>
      </c>
      <c r="K9" s="195">
        <v>60</v>
      </c>
      <c r="L9" s="210"/>
      <c r="M9" s="34"/>
      <c r="N9" s="43" t="s">
        <v>888</v>
      </c>
      <c r="O9" s="195">
        <v>20</v>
      </c>
      <c r="P9" s="210"/>
      <c r="Q9" s="34"/>
      <c r="R9" s="43"/>
      <c r="S9" s="195"/>
      <c r="T9" s="210"/>
      <c r="U9" s="34"/>
      <c r="V9" s="43"/>
      <c r="W9" s="195"/>
      <c r="X9" s="210"/>
      <c r="Y9" s="34"/>
      <c r="Z9" s="43"/>
      <c r="AA9" s="195"/>
      <c r="AB9" s="210"/>
      <c r="AC9" s="34"/>
      <c r="AD9" s="43" t="s">
        <v>887</v>
      </c>
      <c r="AE9" s="195">
        <v>40</v>
      </c>
      <c r="AF9" s="210"/>
      <c r="AG9" s="223" t="s">
        <v>750</v>
      </c>
    </row>
    <row r="10" spans="1:35" ht="15.95" customHeight="1" x14ac:dyDescent="0.15">
      <c r="A10" s="33"/>
      <c r="B10" s="43" t="s">
        <v>542</v>
      </c>
      <c r="C10" s="195">
        <v>1160</v>
      </c>
      <c r="D10" s="210"/>
      <c r="E10" s="34"/>
      <c r="F10" s="43" t="s">
        <v>662</v>
      </c>
      <c r="G10" s="195">
        <v>80</v>
      </c>
      <c r="H10" s="210"/>
      <c r="I10" s="34"/>
      <c r="J10" s="43" t="s">
        <v>662</v>
      </c>
      <c r="K10" s="195">
        <v>50</v>
      </c>
      <c r="L10" s="210"/>
      <c r="M10" s="34"/>
      <c r="N10" s="43" t="s">
        <v>662</v>
      </c>
      <c r="O10" s="195">
        <v>20</v>
      </c>
      <c r="P10" s="210"/>
      <c r="Q10" s="34"/>
      <c r="R10" s="43" t="s">
        <v>662</v>
      </c>
      <c r="S10" s="195">
        <v>20</v>
      </c>
      <c r="T10" s="210"/>
      <c r="U10" s="34"/>
      <c r="V10" s="43"/>
      <c r="W10" s="195"/>
      <c r="X10" s="210"/>
      <c r="Y10" s="34"/>
      <c r="Z10" s="43" t="s">
        <v>662</v>
      </c>
      <c r="AA10" s="195">
        <v>40</v>
      </c>
      <c r="AB10" s="210"/>
      <c r="AC10" s="34"/>
      <c r="AD10" s="43" t="s">
        <v>662</v>
      </c>
      <c r="AE10" s="195">
        <v>20</v>
      </c>
      <c r="AF10" s="210"/>
    </row>
    <row r="11" spans="1:35" ht="15.95" customHeight="1" x14ac:dyDescent="0.15">
      <c r="A11" s="35"/>
      <c r="B11" s="45" t="s">
        <v>465</v>
      </c>
      <c r="C11" s="196">
        <v>830</v>
      </c>
      <c r="D11" s="212"/>
      <c r="E11" s="36"/>
      <c r="F11" s="45"/>
      <c r="G11" s="196"/>
      <c r="H11" s="212"/>
      <c r="I11" s="36"/>
      <c r="J11" s="45" t="s">
        <v>774</v>
      </c>
      <c r="K11" s="196">
        <v>30</v>
      </c>
      <c r="L11" s="212"/>
      <c r="M11" s="36"/>
      <c r="N11" s="45" t="s">
        <v>889</v>
      </c>
      <c r="O11" s="196">
        <v>20</v>
      </c>
      <c r="P11" s="212"/>
      <c r="Q11" s="36"/>
      <c r="R11" s="45"/>
      <c r="S11" s="196"/>
      <c r="T11" s="212"/>
      <c r="U11" s="36"/>
      <c r="V11" s="45"/>
      <c r="W11" s="196"/>
      <c r="X11" s="212"/>
      <c r="Y11" s="36"/>
      <c r="Z11" s="45"/>
      <c r="AA11" s="196"/>
      <c r="AB11" s="212"/>
      <c r="AC11" s="36"/>
      <c r="AD11" s="45" t="s">
        <v>889</v>
      </c>
      <c r="AE11" s="196">
        <v>10</v>
      </c>
      <c r="AF11" s="212"/>
      <c r="AG11" s="41" t="s">
        <v>259</v>
      </c>
    </row>
    <row r="12" spans="1:35" ht="15.95" customHeight="1" x14ac:dyDescent="0.15">
      <c r="A12" s="35"/>
      <c r="B12" s="45" t="s">
        <v>466</v>
      </c>
      <c r="C12" s="196">
        <v>160</v>
      </c>
      <c r="D12" s="212"/>
      <c r="E12" s="36"/>
      <c r="F12" s="45"/>
      <c r="G12" s="196"/>
      <c r="H12" s="212"/>
      <c r="I12" s="36"/>
      <c r="J12" s="45" t="s">
        <v>775</v>
      </c>
      <c r="K12" s="196">
        <v>20</v>
      </c>
      <c r="L12" s="212"/>
      <c r="M12" s="36"/>
      <c r="N12" s="45" t="s">
        <v>775</v>
      </c>
      <c r="O12" s="196">
        <v>10</v>
      </c>
      <c r="P12" s="212"/>
      <c r="Q12" s="36"/>
      <c r="R12" s="45"/>
      <c r="S12" s="196"/>
      <c r="T12" s="212"/>
      <c r="U12" s="36"/>
      <c r="V12" s="45"/>
      <c r="W12" s="196"/>
      <c r="X12" s="212"/>
      <c r="Y12" s="36"/>
      <c r="Z12" s="45"/>
      <c r="AA12" s="196"/>
      <c r="AB12" s="212"/>
      <c r="AC12" s="36"/>
      <c r="AD12" s="45" t="s">
        <v>775</v>
      </c>
      <c r="AE12" s="196">
        <v>20</v>
      </c>
      <c r="AF12" s="212"/>
      <c r="AG12" s="41" t="s">
        <v>260</v>
      </c>
    </row>
    <row r="13" spans="1:35" ht="15.95" customHeight="1" x14ac:dyDescent="0.15">
      <c r="A13" s="35"/>
      <c r="B13" s="45" t="s">
        <v>369</v>
      </c>
      <c r="C13" s="196">
        <v>620</v>
      </c>
      <c r="D13" s="212"/>
      <c r="E13" s="36"/>
      <c r="F13" s="45" t="s">
        <v>663</v>
      </c>
      <c r="G13" s="196">
        <v>10</v>
      </c>
      <c r="H13" s="212"/>
      <c r="I13" s="36"/>
      <c r="J13" s="45" t="s">
        <v>663</v>
      </c>
      <c r="K13" s="196">
        <v>20</v>
      </c>
      <c r="L13" s="212"/>
      <c r="M13" s="36"/>
      <c r="N13" s="45" t="s">
        <v>663</v>
      </c>
      <c r="O13" s="196">
        <v>10</v>
      </c>
      <c r="P13" s="212"/>
      <c r="Q13" s="36"/>
      <c r="R13" s="45" t="s">
        <v>894</v>
      </c>
      <c r="S13" s="196">
        <v>10</v>
      </c>
      <c r="T13" s="212"/>
      <c r="U13" s="36"/>
      <c r="V13" s="45"/>
      <c r="W13" s="196"/>
      <c r="X13" s="212"/>
      <c r="Y13" s="36"/>
      <c r="Z13" s="45" t="s">
        <v>663</v>
      </c>
      <c r="AA13" s="196">
        <v>40</v>
      </c>
      <c r="AB13" s="212"/>
      <c r="AC13" s="36"/>
      <c r="AD13" s="45" t="s">
        <v>663</v>
      </c>
      <c r="AE13" s="196">
        <v>10</v>
      </c>
      <c r="AF13" s="212"/>
      <c r="AG13" s="41" t="s">
        <v>239</v>
      </c>
    </row>
    <row r="14" spans="1:35" ht="15.95" customHeight="1" x14ac:dyDescent="0.15">
      <c r="A14" s="33"/>
      <c r="B14" s="43" t="s">
        <v>467</v>
      </c>
      <c r="C14" s="195">
        <v>300</v>
      </c>
      <c r="D14" s="210"/>
      <c r="E14" s="34"/>
      <c r="F14" s="43" t="s">
        <v>954</v>
      </c>
      <c r="G14" s="195">
        <v>10</v>
      </c>
      <c r="H14" s="210"/>
      <c r="I14" s="34"/>
      <c r="J14" s="43" t="s">
        <v>664</v>
      </c>
      <c r="K14" s="195">
        <v>10</v>
      </c>
      <c r="L14" s="210"/>
      <c r="M14" s="34"/>
      <c r="N14" s="43" t="s">
        <v>664</v>
      </c>
      <c r="O14" s="195">
        <v>10</v>
      </c>
      <c r="P14" s="210"/>
      <c r="Q14" s="34"/>
      <c r="R14" s="43" t="s">
        <v>664</v>
      </c>
      <c r="S14" s="195">
        <v>10</v>
      </c>
      <c r="T14" s="210"/>
      <c r="U14" s="34"/>
      <c r="V14" s="43"/>
      <c r="W14" s="195"/>
      <c r="X14" s="210"/>
      <c r="Y14" s="34"/>
      <c r="Z14" s="43"/>
      <c r="AA14" s="195"/>
      <c r="AB14" s="210"/>
      <c r="AC14" s="34"/>
      <c r="AD14" s="43" t="s">
        <v>664</v>
      </c>
      <c r="AE14" s="195">
        <v>10</v>
      </c>
      <c r="AF14" s="210"/>
    </row>
    <row r="15" spans="1:35" ht="15.95" customHeight="1" x14ac:dyDescent="0.15">
      <c r="A15" s="33"/>
      <c r="B15" s="43"/>
      <c r="C15" s="195"/>
      <c r="D15" s="210"/>
      <c r="E15" s="34"/>
      <c r="F15" s="43"/>
      <c r="G15" s="195"/>
      <c r="H15" s="210"/>
      <c r="I15" s="34"/>
      <c r="J15" s="43"/>
      <c r="K15" s="195"/>
      <c r="L15" s="210"/>
      <c r="M15" s="34"/>
      <c r="N15" s="43"/>
      <c r="O15" s="195"/>
      <c r="P15" s="210"/>
      <c r="Q15" s="34"/>
      <c r="R15" s="43"/>
      <c r="S15" s="195"/>
      <c r="T15" s="210"/>
      <c r="U15" s="34"/>
      <c r="V15" s="43"/>
      <c r="W15" s="195"/>
      <c r="X15" s="210"/>
      <c r="Y15" s="34"/>
      <c r="Z15" s="43"/>
      <c r="AA15" s="195"/>
      <c r="AB15" s="210"/>
      <c r="AC15" s="34"/>
      <c r="AD15" s="43"/>
      <c r="AE15" s="195"/>
      <c r="AF15" s="210"/>
    </row>
    <row r="16" spans="1:35" ht="15.95" customHeight="1" x14ac:dyDescent="0.15">
      <c r="A16" s="35"/>
      <c r="B16" s="45" t="s">
        <v>226</v>
      </c>
      <c r="C16" s="196">
        <v>510</v>
      </c>
      <c r="D16" s="212"/>
      <c r="E16" s="36"/>
      <c r="F16" s="45"/>
      <c r="G16" s="196"/>
      <c r="H16" s="212"/>
      <c r="I16" s="36"/>
      <c r="J16" s="45" t="s">
        <v>776</v>
      </c>
      <c r="K16" s="196">
        <v>20</v>
      </c>
      <c r="L16" s="212"/>
      <c r="M16" s="36"/>
      <c r="N16" s="45" t="s">
        <v>891</v>
      </c>
      <c r="O16" s="196">
        <v>10</v>
      </c>
      <c r="P16" s="212"/>
      <c r="Q16" s="36"/>
      <c r="R16" s="45"/>
      <c r="S16" s="196"/>
      <c r="T16" s="212"/>
      <c r="U16" s="36"/>
      <c r="V16" s="45"/>
      <c r="W16" s="196"/>
      <c r="X16" s="212"/>
      <c r="Y16" s="36"/>
      <c r="Z16" s="45"/>
      <c r="AA16" s="196"/>
      <c r="AB16" s="212"/>
      <c r="AC16" s="36"/>
      <c r="AD16" s="45" t="s">
        <v>890</v>
      </c>
      <c r="AE16" s="196">
        <v>10</v>
      </c>
      <c r="AF16" s="212"/>
    </row>
    <row r="17" spans="1:34" ht="15.95" customHeight="1" x14ac:dyDescent="0.15">
      <c r="A17" s="59"/>
      <c r="B17" s="60" t="s">
        <v>669</v>
      </c>
      <c r="C17" s="53">
        <f>SUM(C8:C16)</f>
        <v>5760</v>
      </c>
      <c r="D17" s="61">
        <f>SUM(D8:D16)</f>
        <v>0</v>
      </c>
      <c r="E17" s="59"/>
      <c r="F17" s="60" t="s">
        <v>669</v>
      </c>
      <c r="G17" s="53">
        <f>SUM(G8:G16)</f>
        <v>640</v>
      </c>
      <c r="H17" s="61">
        <f>SUM(H8:H16)</f>
        <v>0</v>
      </c>
      <c r="I17" s="59"/>
      <c r="J17" s="60" t="s">
        <v>669</v>
      </c>
      <c r="K17" s="53">
        <f>SUM(K8:K16)</f>
        <v>280</v>
      </c>
      <c r="L17" s="61">
        <f>SUM(L8:L16)</f>
        <v>0</v>
      </c>
      <c r="M17" s="59"/>
      <c r="N17" s="60" t="s">
        <v>669</v>
      </c>
      <c r="O17" s="53">
        <f>SUM(O8:O16)</f>
        <v>140</v>
      </c>
      <c r="P17" s="61">
        <f>SUM(P8:P16)</f>
        <v>0</v>
      </c>
      <c r="Q17" s="59"/>
      <c r="R17" s="60" t="s">
        <v>669</v>
      </c>
      <c r="S17" s="53">
        <f>SUM(S8:S16)</f>
        <v>80</v>
      </c>
      <c r="T17" s="61">
        <f>SUM(T8:T16)</f>
        <v>0</v>
      </c>
      <c r="U17" s="59"/>
      <c r="V17" s="60" t="s">
        <v>669</v>
      </c>
      <c r="W17" s="53">
        <f>SUM(W8:W16)</f>
        <v>10</v>
      </c>
      <c r="X17" s="61">
        <f>SUM(X8:X16)</f>
        <v>0</v>
      </c>
      <c r="Y17" s="59"/>
      <c r="Z17" s="60" t="s">
        <v>669</v>
      </c>
      <c r="AA17" s="53">
        <f>SUM(AA8:AA16)</f>
        <v>300</v>
      </c>
      <c r="AB17" s="61">
        <f>SUM(AB8:AB16)</f>
        <v>0</v>
      </c>
      <c r="AC17" s="59"/>
      <c r="AD17" s="60" t="s">
        <v>669</v>
      </c>
      <c r="AE17" s="53">
        <f>SUM(AE8:AE16)</f>
        <v>160</v>
      </c>
      <c r="AF17" s="61">
        <f>SUM(AF8:AF16)</f>
        <v>0</v>
      </c>
    </row>
    <row r="18" spans="1:34" ht="15.95" customHeight="1" x14ac:dyDescent="0.15">
      <c r="A18" s="74"/>
      <c r="B18" s="75" t="s">
        <v>653</v>
      </c>
      <c r="C18" s="76"/>
      <c r="D18" s="77"/>
      <c r="E18" s="171"/>
      <c r="F18" s="172"/>
      <c r="G18" s="76"/>
      <c r="H18" s="77"/>
      <c r="I18" s="71"/>
      <c r="J18" s="71"/>
      <c r="K18" s="72" t="s">
        <v>654</v>
      </c>
      <c r="L18" s="73">
        <f>C24+G24+K24+O24+S24+W24+AA24+AE24</f>
        <v>2040</v>
      </c>
      <c r="M18" s="71"/>
      <c r="N18" s="71"/>
      <c r="O18" s="72" t="s">
        <v>655</v>
      </c>
      <c r="P18" s="169">
        <f>D24+H24+L24+P24+T24+X24+AB24+AF24</f>
        <v>0</v>
      </c>
      <c r="Q18" s="78"/>
      <c r="R18" s="79"/>
      <c r="S18" s="80"/>
      <c r="T18" s="81"/>
      <c r="U18" s="81"/>
      <c r="V18" s="81"/>
      <c r="W18" s="81"/>
      <c r="X18" s="81"/>
      <c r="Y18" s="78"/>
      <c r="Z18" s="79"/>
      <c r="AA18" s="125"/>
      <c r="AB18" s="126"/>
      <c r="AC18" s="78"/>
      <c r="AD18" s="79"/>
      <c r="AE18" s="125"/>
      <c r="AF18" s="170"/>
      <c r="AG18" s="50"/>
      <c r="AH18" s="42"/>
    </row>
    <row r="19" spans="1:34" ht="15.95" customHeight="1" x14ac:dyDescent="0.15">
      <c r="A19" s="33"/>
      <c r="B19" s="43" t="s">
        <v>212</v>
      </c>
      <c r="C19" s="195">
        <v>1000</v>
      </c>
      <c r="D19" s="210"/>
      <c r="E19" s="34"/>
      <c r="F19" s="43" t="s">
        <v>218</v>
      </c>
      <c r="G19" s="195">
        <v>90</v>
      </c>
      <c r="H19" s="210"/>
      <c r="I19" s="34"/>
      <c r="J19" s="43" t="s">
        <v>665</v>
      </c>
      <c r="K19" s="195">
        <v>40</v>
      </c>
      <c r="L19" s="210"/>
      <c r="M19" s="34"/>
      <c r="N19" s="43" t="s">
        <v>665</v>
      </c>
      <c r="O19" s="195">
        <v>20</v>
      </c>
      <c r="P19" s="210"/>
      <c r="Q19" s="34"/>
      <c r="R19" s="43" t="s">
        <v>285</v>
      </c>
      <c r="S19" s="195">
        <v>10</v>
      </c>
      <c r="T19" s="210"/>
      <c r="U19" s="34"/>
      <c r="V19" s="43"/>
      <c r="W19" s="195"/>
      <c r="X19" s="210"/>
      <c r="Y19" s="34"/>
      <c r="Z19" s="43" t="s">
        <v>457</v>
      </c>
      <c r="AA19" s="195">
        <v>30</v>
      </c>
      <c r="AB19" s="210"/>
      <c r="AC19" s="34"/>
      <c r="AD19" s="43" t="s">
        <v>665</v>
      </c>
      <c r="AE19" s="195">
        <v>10</v>
      </c>
      <c r="AF19" s="210"/>
      <c r="AG19" s="39"/>
    </row>
    <row r="20" spans="1:34" ht="15.95" customHeight="1" x14ac:dyDescent="0.15">
      <c r="A20" s="35"/>
      <c r="B20" s="45" t="s">
        <v>370</v>
      </c>
      <c r="C20" s="196">
        <v>150</v>
      </c>
      <c r="D20" s="212"/>
      <c r="E20" s="36"/>
      <c r="F20" s="45" t="s">
        <v>666</v>
      </c>
      <c r="G20" s="196">
        <v>10</v>
      </c>
      <c r="H20" s="212"/>
      <c r="I20" s="36"/>
      <c r="J20" s="45" t="s">
        <v>666</v>
      </c>
      <c r="K20" s="196">
        <v>10</v>
      </c>
      <c r="L20" s="212"/>
      <c r="M20" s="36"/>
      <c r="N20" s="45"/>
      <c r="O20" s="196"/>
      <c r="P20" s="212"/>
      <c r="Q20" s="36"/>
      <c r="R20" s="45"/>
      <c r="S20" s="196"/>
      <c r="T20" s="212"/>
      <c r="U20" s="36"/>
      <c r="V20" s="45"/>
      <c r="W20" s="196"/>
      <c r="X20" s="212"/>
      <c r="Y20" s="36"/>
      <c r="Z20" s="45"/>
      <c r="AA20" s="196"/>
      <c r="AB20" s="212"/>
      <c r="AC20" s="36"/>
      <c r="AD20" s="45"/>
      <c r="AE20" s="196"/>
      <c r="AF20" s="212"/>
      <c r="AG20" s="39"/>
    </row>
    <row r="21" spans="1:34" ht="15.95" customHeight="1" x14ac:dyDescent="0.15">
      <c r="A21" s="35"/>
      <c r="B21" s="45" t="s">
        <v>458</v>
      </c>
      <c r="C21" s="196">
        <v>290</v>
      </c>
      <c r="D21" s="212"/>
      <c r="E21" s="36"/>
      <c r="F21" s="45" t="s">
        <v>667</v>
      </c>
      <c r="G21" s="196">
        <v>10</v>
      </c>
      <c r="H21" s="212"/>
      <c r="I21" s="36"/>
      <c r="J21" s="45" t="s">
        <v>667</v>
      </c>
      <c r="K21" s="196">
        <v>10</v>
      </c>
      <c r="L21" s="212"/>
      <c r="M21" s="36"/>
      <c r="N21" s="45" t="s">
        <v>667</v>
      </c>
      <c r="O21" s="196">
        <v>10</v>
      </c>
      <c r="P21" s="212"/>
      <c r="Q21" s="36"/>
      <c r="R21" s="45" t="s">
        <v>667</v>
      </c>
      <c r="S21" s="196">
        <v>10</v>
      </c>
      <c r="T21" s="212"/>
      <c r="U21" s="36"/>
      <c r="V21" s="45"/>
      <c r="W21" s="196"/>
      <c r="X21" s="212"/>
      <c r="Y21" s="36"/>
      <c r="Z21" s="45"/>
      <c r="AA21" s="196"/>
      <c r="AB21" s="212"/>
      <c r="AC21" s="36"/>
      <c r="AD21" s="45" t="s">
        <v>667</v>
      </c>
      <c r="AE21" s="196">
        <v>10</v>
      </c>
      <c r="AF21" s="212"/>
      <c r="AG21" s="39"/>
    </row>
    <row r="22" spans="1:34" ht="15.95" customHeight="1" x14ac:dyDescent="0.15">
      <c r="A22" s="35"/>
      <c r="B22" s="45" t="s">
        <v>213</v>
      </c>
      <c r="C22" s="196">
        <v>50</v>
      </c>
      <c r="D22" s="212"/>
      <c r="E22" s="36"/>
      <c r="F22" s="45"/>
      <c r="G22" s="196"/>
      <c r="H22" s="212"/>
      <c r="I22" s="36"/>
      <c r="J22" s="45"/>
      <c r="K22" s="196"/>
      <c r="L22" s="212"/>
      <c r="M22" s="36"/>
      <c r="N22" s="45"/>
      <c r="O22" s="196"/>
      <c r="P22" s="212"/>
      <c r="Q22" s="36"/>
      <c r="R22" s="45"/>
      <c r="S22" s="196"/>
      <c r="T22" s="212"/>
      <c r="U22" s="36"/>
      <c r="V22" s="45"/>
      <c r="W22" s="196"/>
      <c r="X22" s="212"/>
      <c r="Y22" s="36"/>
      <c r="Z22" s="45"/>
      <c r="AA22" s="196"/>
      <c r="AB22" s="212"/>
      <c r="AC22" s="36"/>
      <c r="AD22" s="45"/>
      <c r="AE22" s="196"/>
      <c r="AF22" s="212"/>
    </row>
    <row r="23" spans="1:34" ht="15.95" customHeight="1" x14ac:dyDescent="0.15">
      <c r="A23" s="35"/>
      <c r="B23" s="45" t="s">
        <v>859</v>
      </c>
      <c r="C23" s="196">
        <v>230</v>
      </c>
      <c r="D23" s="212"/>
      <c r="E23" s="36"/>
      <c r="F23" s="45" t="s">
        <v>668</v>
      </c>
      <c r="G23" s="196">
        <v>10</v>
      </c>
      <c r="H23" s="212"/>
      <c r="I23" s="36"/>
      <c r="J23" s="45" t="s">
        <v>668</v>
      </c>
      <c r="K23" s="196">
        <v>10</v>
      </c>
      <c r="L23" s="212"/>
      <c r="M23" s="36"/>
      <c r="N23" s="45" t="s">
        <v>862</v>
      </c>
      <c r="O23" s="196">
        <v>10</v>
      </c>
      <c r="P23" s="212"/>
      <c r="Q23" s="36"/>
      <c r="R23" s="45" t="s">
        <v>862</v>
      </c>
      <c r="S23" s="196">
        <v>10</v>
      </c>
      <c r="T23" s="212"/>
      <c r="U23" s="36"/>
      <c r="V23" s="45"/>
      <c r="W23" s="196"/>
      <c r="X23" s="212"/>
      <c r="Y23" s="36"/>
      <c r="Z23" s="45"/>
      <c r="AA23" s="196"/>
      <c r="AB23" s="212"/>
      <c r="AC23" s="36"/>
      <c r="AD23" s="45" t="s">
        <v>668</v>
      </c>
      <c r="AE23" s="196">
        <v>10</v>
      </c>
      <c r="AF23" s="212"/>
      <c r="AG23" s="39"/>
    </row>
    <row r="24" spans="1:34" ht="15.95" customHeight="1" x14ac:dyDescent="0.15">
      <c r="A24" s="59"/>
      <c r="B24" s="60" t="s">
        <v>459</v>
      </c>
      <c r="C24" s="53">
        <f>SUM(C19:C23)</f>
        <v>1720</v>
      </c>
      <c r="D24" s="61">
        <f>SUM(D19:D23)</f>
        <v>0</v>
      </c>
      <c r="E24" s="59"/>
      <c r="F24" s="60" t="s">
        <v>459</v>
      </c>
      <c r="G24" s="53">
        <f>SUM(G19:G23)</f>
        <v>120</v>
      </c>
      <c r="H24" s="61">
        <f>SUM(H19:H23)</f>
        <v>0</v>
      </c>
      <c r="I24" s="59"/>
      <c r="J24" s="60" t="s">
        <v>459</v>
      </c>
      <c r="K24" s="53">
        <f>SUM(K19:K23)</f>
        <v>70</v>
      </c>
      <c r="L24" s="61">
        <f>SUM(L19:L23)</f>
        <v>0</v>
      </c>
      <c r="M24" s="59"/>
      <c r="N24" s="60" t="s">
        <v>459</v>
      </c>
      <c r="O24" s="53">
        <f>SUM(O19:O23)</f>
        <v>40</v>
      </c>
      <c r="P24" s="61">
        <f>SUM(P19:P23)</f>
        <v>0</v>
      </c>
      <c r="Q24" s="59"/>
      <c r="R24" s="60" t="s">
        <v>459</v>
      </c>
      <c r="S24" s="53">
        <f>SUM(S19:S23)</f>
        <v>30</v>
      </c>
      <c r="T24" s="61">
        <f>SUM(T19:T23)</f>
        <v>0</v>
      </c>
      <c r="U24" s="59"/>
      <c r="V24" s="60"/>
      <c r="W24" s="53"/>
      <c r="X24" s="61"/>
      <c r="Y24" s="59"/>
      <c r="Z24" s="60" t="s">
        <v>459</v>
      </c>
      <c r="AA24" s="53">
        <f>SUM(AA19:AA23)</f>
        <v>30</v>
      </c>
      <c r="AB24" s="61">
        <f>SUM(AB19:AB23)</f>
        <v>0</v>
      </c>
      <c r="AC24" s="59"/>
      <c r="AD24" s="60" t="s">
        <v>459</v>
      </c>
      <c r="AE24" s="53">
        <f>SUM(AE19:AE23)</f>
        <v>30</v>
      </c>
      <c r="AF24" s="61">
        <f>SUM(AF19:AF23)</f>
        <v>0</v>
      </c>
      <c r="AG24" s="39"/>
    </row>
    <row r="25" spans="1:34" ht="15.95" customHeight="1" x14ac:dyDescent="0.15">
      <c r="A25" s="74"/>
      <c r="B25" s="75" t="s">
        <v>656</v>
      </c>
      <c r="C25" s="76"/>
      <c r="D25" s="77"/>
      <c r="E25" s="171"/>
      <c r="F25" s="172"/>
      <c r="G25" s="76"/>
      <c r="H25" s="77"/>
      <c r="I25" s="71"/>
      <c r="J25" s="71"/>
      <c r="K25" s="72" t="s">
        <v>657</v>
      </c>
      <c r="L25" s="73">
        <f>C28+G28+K28+O28+S28+W28+AA28+AE28</f>
        <v>820</v>
      </c>
      <c r="M25" s="71"/>
      <c r="N25" s="71"/>
      <c r="O25" s="72" t="s">
        <v>658</v>
      </c>
      <c r="P25" s="169">
        <f>D28+H28+L28+P28+T28+X28+AB28+AF28</f>
        <v>0</v>
      </c>
      <c r="Q25" s="78"/>
      <c r="R25" s="79"/>
      <c r="S25" s="80"/>
      <c r="T25" s="81"/>
      <c r="U25" s="81"/>
      <c r="V25" s="81"/>
      <c r="W25" s="81"/>
      <c r="X25" s="81"/>
      <c r="Y25" s="78"/>
      <c r="Z25" s="79"/>
      <c r="AA25" s="125"/>
      <c r="AB25" s="126"/>
      <c r="AC25" s="78"/>
      <c r="AD25" s="79"/>
      <c r="AE25" s="125"/>
      <c r="AF25" s="170"/>
      <c r="AG25" s="39"/>
    </row>
    <row r="26" spans="1:34" ht="15.95" customHeight="1" x14ac:dyDescent="0.15">
      <c r="A26" s="35"/>
      <c r="B26" s="45" t="s">
        <v>686</v>
      </c>
      <c r="C26" s="196">
        <v>500</v>
      </c>
      <c r="D26" s="212"/>
      <c r="E26" s="36"/>
      <c r="F26" s="45" t="s">
        <v>689</v>
      </c>
      <c r="G26" s="196">
        <v>10</v>
      </c>
      <c r="H26" s="212"/>
      <c r="I26" s="36"/>
      <c r="J26" s="45" t="s">
        <v>689</v>
      </c>
      <c r="K26" s="196">
        <v>20</v>
      </c>
      <c r="L26" s="212"/>
      <c r="M26" s="36"/>
      <c r="N26" s="45" t="s">
        <v>689</v>
      </c>
      <c r="O26" s="196">
        <v>10</v>
      </c>
      <c r="P26" s="212"/>
      <c r="Q26" s="36"/>
      <c r="R26" s="45" t="s">
        <v>689</v>
      </c>
      <c r="S26" s="196">
        <v>10</v>
      </c>
      <c r="T26" s="212"/>
      <c r="U26" s="36"/>
      <c r="V26" s="45"/>
      <c r="W26" s="196"/>
      <c r="X26" s="212"/>
      <c r="Y26" s="36"/>
      <c r="Z26" s="45" t="s">
        <v>689</v>
      </c>
      <c r="AA26" s="196">
        <v>30</v>
      </c>
      <c r="AB26" s="212"/>
      <c r="AC26" s="36"/>
      <c r="AD26" s="45" t="s">
        <v>689</v>
      </c>
      <c r="AE26" s="196">
        <v>10</v>
      </c>
      <c r="AF26" s="212"/>
      <c r="AG26" s="39"/>
    </row>
    <row r="27" spans="1:34" ht="15.95" customHeight="1" x14ac:dyDescent="0.15">
      <c r="A27" s="35"/>
      <c r="B27" s="45" t="s">
        <v>687</v>
      </c>
      <c r="C27" s="196">
        <v>200</v>
      </c>
      <c r="D27" s="212"/>
      <c r="E27" s="36"/>
      <c r="F27" s="45" t="s">
        <v>688</v>
      </c>
      <c r="G27" s="196">
        <v>10</v>
      </c>
      <c r="H27" s="212"/>
      <c r="I27" s="36"/>
      <c r="J27" s="45" t="s">
        <v>688</v>
      </c>
      <c r="K27" s="196">
        <v>10</v>
      </c>
      <c r="L27" s="212"/>
      <c r="M27" s="36"/>
      <c r="N27" s="45" t="s">
        <v>690</v>
      </c>
      <c r="O27" s="196">
        <v>10</v>
      </c>
      <c r="P27" s="212"/>
      <c r="Q27" s="36"/>
      <c r="R27" s="45"/>
      <c r="S27" s="196"/>
      <c r="T27" s="212"/>
      <c r="U27" s="36"/>
      <c r="V27" s="45"/>
      <c r="W27" s="196"/>
      <c r="X27" s="212"/>
      <c r="Y27" s="36"/>
      <c r="Z27" s="45"/>
      <c r="AA27" s="196"/>
      <c r="AB27" s="212"/>
      <c r="AC27" s="36"/>
      <c r="AD27" s="45"/>
      <c r="AE27" s="196"/>
      <c r="AF27" s="212"/>
      <c r="AG27" s="39"/>
    </row>
    <row r="28" spans="1:34" ht="15.95" customHeight="1" x14ac:dyDescent="0.15">
      <c r="A28" s="59"/>
      <c r="B28" s="60" t="s">
        <v>381</v>
      </c>
      <c r="C28" s="53">
        <f>SUM(C26:C27)</f>
        <v>700</v>
      </c>
      <c r="D28" s="61">
        <f>SUM(D26:D27)</f>
        <v>0</v>
      </c>
      <c r="E28" s="59"/>
      <c r="F28" s="60" t="s">
        <v>381</v>
      </c>
      <c r="G28" s="53">
        <f>SUM(G26:G27)</f>
        <v>20</v>
      </c>
      <c r="H28" s="61">
        <f>SUM(H26:H27)</f>
        <v>0</v>
      </c>
      <c r="I28" s="59"/>
      <c r="J28" s="60" t="s">
        <v>381</v>
      </c>
      <c r="K28" s="53">
        <f>SUM(K26:K27)</f>
        <v>30</v>
      </c>
      <c r="L28" s="61">
        <f>SUM(L26:L27)</f>
        <v>0</v>
      </c>
      <c r="M28" s="59"/>
      <c r="N28" s="60" t="s">
        <v>381</v>
      </c>
      <c r="O28" s="53">
        <f>SUM(O26:O27)</f>
        <v>20</v>
      </c>
      <c r="P28" s="61">
        <f>SUM(P26:P27)</f>
        <v>0</v>
      </c>
      <c r="Q28" s="59"/>
      <c r="R28" s="60" t="s">
        <v>381</v>
      </c>
      <c r="S28" s="53">
        <f>SUM(S26:S27)</f>
        <v>10</v>
      </c>
      <c r="T28" s="61">
        <f>SUM(T26:T27)</f>
        <v>0</v>
      </c>
      <c r="U28" s="59"/>
      <c r="V28" s="60"/>
      <c r="W28" s="53"/>
      <c r="X28" s="61"/>
      <c r="Y28" s="59"/>
      <c r="Z28" s="60" t="s">
        <v>169</v>
      </c>
      <c r="AA28" s="53">
        <f>SUM(AA26:AA27)</f>
        <v>30</v>
      </c>
      <c r="AB28" s="61">
        <f>SUM(AB26:AB27)</f>
        <v>0</v>
      </c>
      <c r="AC28" s="59"/>
      <c r="AD28" s="60" t="s">
        <v>381</v>
      </c>
      <c r="AE28" s="53">
        <f>SUM(AE26:AE27)</f>
        <v>10</v>
      </c>
      <c r="AF28" s="61">
        <f>SUM(AF26:AF27)</f>
        <v>0</v>
      </c>
    </row>
    <row r="29" spans="1:34" ht="15.95" customHeight="1" x14ac:dyDescent="0.15">
      <c r="A29" s="59"/>
      <c r="B29" s="60" t="s">
        <v>43</v>
      </c>
      <c r="C29" s="53">
        <f>C17+C24+C28</f>
        <v>8180</v>
      </c>
      <c r="D29" s="61">
        <f>D17+D24+D28</f>
        <v>0</v>
      </c>
      <c r="E29" s="59"/>
      <c r="F29" s="60" t="s">
        <v>43</v>
      </c>
      <c r="G29" s="53">
        <f>G17+G24+G28</f>
        <v>780</v>
      </c>
      <c r="H29" s="61">
        <f>H17+H24+H28</f>
        <v>0</v>
      </c>
      <c r="I29" s="59"/>
      <c r="J29" s="60" t="s">
        <v>43</v>
      </c>
      <c r="K29" s="53">
        <f>K17+K24+K28</f>
        <v>380</v>
      </c>
      <c r="L29" s="61">
        <f>L17+L24+L28</f>
        <v>0</v>
      </c>
      <c r="M29" s="59"/>
      <c r="N29" s="60" t="s">
        <v>43</v>
      </c>
      <c r="O29" s="53">
        <f>O17+O24+O28</f>
        <v>200</v>
      </c>
      <c r="P29" s="61">
        <f>P17+P24+P28</f>
        <v>0</v>
      </c>
      <c r="Q29" s="59"/>
      <c r="R29" s="60" t="s">
        <v>43</v>
      </c>
      <c r="S29" s="53">
        <f>S17+S24+S28</f>
        <v>120</v>
      </c>
      <c r="T29" s="61">
        <f>T17+T24+T28</f>
        <v>0</v>
      </c>
      <c r="U29" s="59"/>
      <c r="V29" s="60" t="s">
        <v>43</v>
      </c>
      <c r="W29" s="53">
        <f>W17+W24+W28</f>
        <v>10</v>
      </c>
      <c r="X29" s="61">
        <f>X17+X24+X28</f>
        <v>0</v>
      </c>
      <c r="Y29" s="59"/>
      <c r="Z29" s="60" t="s">
        <v>43</v>
      </c>
      <c r="AA29" s="53">
        <f>AA17+AA24+AA28</f>
        <v>360</v>
      </c>
      <c r="AB29" s="61">
        <f>AB17+AB24+AB28</f>
        <v>0</v>
      </c>
      <c r="AC29" s="59"/>
      <c r="AD29" s="60" t="s">
        <v>43</v>
      </c>
      <c r="AE29" s="53">
        <f>AE17+AE24+AE28</f>
        <v>200</v>
      </c>
      <c r="AF29" s="61">
        <f>AF17+AF24+AF28</f>
        <v>0</v>
      </c>
    </row>
    <row r="30" spans="1:34" ht="15.95" customHeight="1" x14ac:dyDescent="0.15">
      <c r="A30" s="74"/>
      <c r="B30" s="83" t="s">
        <v>14</v>
      </c>
      <c r="C30" s="76"/>
      <c r="D30" s="77"/>
      <c r="E30" s="171"/>
      <c r="F30" s="172"/>
      <c r="G30" s="76"/>
      <c r="H30" s="77"/>
      <c r="I30" s="71"/>
      <c r="J30" s="71"/>
      <c r="K30" s="72" t="s">
        <v>290</v>
      </c>
      <c r="L30" s="73">
        <f>C41+G41+K41+O41+S41+W41+AA41+AE41</f>
        <v>3570</v>
      </c>
      <c r="M30" s="71"/>
      <c r="N30" s="71"/>
      <c r="O30" s="72" t="s">
        <v>291</v>
      </c>
      <c r="P30" s="169">
        <f>D41+H41+L41+P41+T41+X41+AB41+AF41</f>
        <v>0</v>
      </c>
      <c r="Q30" s="78"/>
      <c r="R30" s="79"/>
      <c r="S30" s="80"/>
      <c r="T30" s="81"/>
      <c r="U30" s="81"/>
      <c r="V30" s="81"/>
      <c r="W30" s="81"/>
      <c r="X30" s="81"/>
      <c r="Y30" s="78"/>
      <c r="Z30" s="79"/>
      <c r="AA30" s="125"/>
      <c r="AB30" s="126"/>
      <c r="AC30" s="78"/>
      <c r="AD30" s="79"/>
      <c r="AE30" s="125"/>
      <c r="AF30" s="170"/>
    </row>
    <row r="31" spans="1:34" ht="15.95" customHeight="1" x14ac:dyDescent="0.15">
      <c r="A31" s="33"/>
      <c r="B31" s="195" t="s">
        <v>214</v>
      </c>
      <c r="C31" s="195">
        <v>630</v>
      </c>
      <c r="D31" s="210"/>
      <c r="E31" s="33"/>
      <c r="F31" s="195" t="s">
        <v>214</v>
      </c>
      <c r="G31" s="195">
        <v>180</v>
      </c>
      <c r="H31" s="224"/>
      <c r="I31" s="33"/>
      <c r="J31" s="43" t="s">
        <v>958</v>
      </c>
      <c r="K31" s="195">
        <v>50</v>
      </c>
      <c r="L31" s="224"/>
      <c r="M31" s="34"/>
      <c r="N31" s="43" t="s">
        <v>958</v>
      </c>
      <c r="O31" s="195">
        <v>20</v>
      </c>
      <c r="P31" s="224"/>
      <c r="Q31" s="33"/>
      <c r="R31" s="43" t="s">
        <v>958</v>
      </c>
      <c r="S31" s="195">
        <v>10</v>
      </c>
      <c r="T31" s="224"/>
      <c r="U31" s="33"/>
      <c r="V31" s="43" t="s">
        <v>958</v>
      </c>
      <c r="W31" s="195">
        <v>20</v>
      </c>
      <c r="X31" s="224"/>
      <c r="Y31" s="33"/>
      <c r="Z31" s="43"/>
      <c r="AA31" s="195"/>
      <c r="AB31" s="225"/>
      <c r="AC31" s="34"/>
      <c r="AD31" s="43" t="s">
        <v>958</v>
      </c>
      <c r="AE31" s="195">
        <v>10</v>
      </c>
      <c r="AF31" s="224"/>
    </row>
    <row r="32" spans="1:34" ht="15.95" customHeight="1" x14ac:dyDescent="0.15">
      <c r="A32" s="33"/>
      <c r="B32" s="43" t="s">
        <v>215</v>
      </c>
      <c r="C32" s="195">
        <v>340</v>
      </c>
      <c r="D32" s="210"/>
      <c r="E32" s="33"/>
      <c r="F32" s="43" t="s">
        <v>219</v>
      </c>
      <c r="G32" s="195">
        <v>10</v>
      </c>
      <c r="H32" s="224"/>
      <c r="I32" s="33"/>
      <c r="J32" s="43" t="s">
        <v>670</v>
      </c>
      <c r="K32" s="195">
        <v>10</v>
      </c>
      <c r="L32" s="224"/>
      <c r="M32" s="33"/>
      <c r="N32" s="43"/>
      <c r="O32" s="195"/>
      <c r="P32" s="224"/>
      <c r="Q32" s="33"/>
      <c r="R32" s="43"/>
      <c r="S32" s="195"/>
      <c r="T32" s="224"/>
      <c r="U32" s="33"/>
      <c r="V32" s="43" t="s">
        <v>670</v>
      </c>
      <c r="W32" s="195">
        <v>10</v>
      </c>
      <c r="X32" s="224"/>
      <c r="Y32" s="33"/>
      <c r="Z32" s="43"/>
      <c r="AA32" s="195"/>
      <c r="AB32" s="225"/>
      <c r="AC32" s="34"/>
      <c r="AD32" s="43" t="s">
        <v>670</v>
      </c>
      <c r="AE32" s="196">
        <v>10</v>
      </c>
      <c r="AF32" s="224"/>
    </row>
    <row r="33" spans="1:32" ht="15.95" customHeight="1" x14ac:dyDescent="0.15">
      <c r="A33" s="33"/>
      <c r="B33" s="43" t="s">
        <v>216</v>
      </c>
      <c r="C33" s="195">
        <v>240</v>
      </c>
      <c r="D33" s="210"/>
      <c r="E33" s="34"/>
      <c r="F33" s="43" t="s">
        <v>671</v>
      </c>
      <c r="G33" s="195">
        <v>20</v>
      </c>
      <c r="H33" s="224"/>
      <c r="I33" s="33"/>
      <c r="J33" s="43" t="s">
        <v>671</v>
      </c>
      <c r="K33" s="195">
        <v>10</v>
      </c>
      <c r="L33" s="224"/>
      <c r="M33" s="33"/>
      <c r="N33" s="43" t="s">
        <v>671</v>
      </c>
      <c r="O33" s="195">
        <v>10</v>
      </c>
      <c r="P33" s="224"/>
      <c r="Q33" s="33"/>
      <c r="R33" s="43"/>
      <c r="S33" s="195"/>
      <c r="T33" s="224"/>
      <c r="U33" s="33"/>
      <c r="V33" s="43"/>
      <c r="W33" s="195"/>
      <c r="X33" s="224"/>
      <c r="Y33" s="33"/>
      <c r="Z33" s="43"/>
      <c r="AA33" s="195"/>
      <c r="AB33" s="225"/>
      <c r="AC33" s="34"/>
      <c r="AD33" s="43"/>
      <c r="AE33" s="195"/>
      <c r="AF33" s="224"/>
    </row>
    <row r="34" spans="1:32" ht="15.95" customHeight="1" x14ac:dyDescent="0.15">
      <c r="A34" s="33"/>
      <c r="B34" s="43" t="s">
        <v>551</v>
      </c>
      <c r="C34" s="195">
        <v>330</v>
      </c>
      <c r="D34" s="210"/>
      <c r="E34" s="34"/>
      <c r="F34" s="43"/>
      <c r="G34" s="195"/>
      <c r="H34" s="224"/>
      <c r="I34" s="33"/>
      <c r="J34" s="43" t="s">
        <v>1021</v>
      </c>
      <c r="K34" s="195">
        <v>10</v>
      </c>
      <c r="L34" s="224"/>
      <c r="M34" s="33"/>
      <c r="N34" s="43" t="s">
        <v>1021</v>
      </c>
      <c r="O34" s="195">
        <v>10</v>
      </c>
      <c r="P34" s="224"/>
      <c r="Q34" s="33"/>
      <c r="R34" s="43"/>
      <c r="S34" s="195"/>
      <c r="T34" s="224"/>
      <c r="U34" s="33"/>
      <c r="V34" s="43"/>
      <c r="W34" s="195"/>
      <c r="X34" s="224"/>
      <c r="Y34" s="33"/>
      <c r="Z34" s="43"/>
      <c r="AA34" s="195"/>
      <c r="AB34" s="225"/>
      <c r="AC34" s="34"/>
      <c r="AD34" s="43"/>
      <c r="AE34" s="195"/>
      <c r="AF34" s="224"/>
    </row>
    <row r="35" spans="1:32" ht="15.95" customHeight="1" x14ac:dyDescent="0.15">
      <c r="A35" s="33"/>
      <c r="B35" s="43" t="s">
        <v>217</v>
      </c>
      <c r="C35" s="195">
        <v>780</v>
      </c>
      <c r="D35" s="210"/>
      <c r="E35" s="34"/>
      <c r="F35" s="43" t="s">
        <v>217</v>
      </c>
      <c r="G35" s="195">
        <v>90</v>
      </c>
      <c r="H35" s="224"/>
      <c r="I35" s="34"/>
      <c r="J35" s="43" t="s">
        <v>828</v>
      </c>
      <c r="K35" s="195">
        <v>30</v>
      </c>
      <c r="L35" s="224"/>
      <c r="M35" s="34"/>
      <c r="N35" s="43" t="s">
        <v>534</v>
      </c>
      <c r="O35" s="195">
        <v>30</v>
      </c>
      <c r="P35" s="224"/>
      <c r="Q35" s="34"/>
      <c r="R35" s="43" t="s">
        <v>828</v>
      </c>
      <c r="S35" s="195">
        <v>10</v>
      </c>
      <c r="T35" s="224"/>
      <c r="U35" s="34"/>
      <c r="V35" s="43" t="s">
        <v>534</v>
      </c>
      <c r="W35" s="195">
        <v>10</v>
      </c>
      <c r="X35" s="224"/>
      <c r="Y35" s="34"/>
      <c r="Z35" s="43"/>
      <c r="AA35" s="195"/>
      <c r="AB35" s="225"/>
      <c r="AC35" s="34"/>
      <c r="AD35" s="43" t="s">
        <v>828</v>
      </c>
      <c r="AE35" s="195">
        <v>10</v>
      </c>
      <c r="AF35" s="224"/>
    </row>
    <row r="36" spans="1:32" ht="15.95" customHeight="1" x14ac:dyDescent="0.15">
      <c r="A36" s="33"/>
      <c r="B36" s="43"/>
      <c r="C36" s="195"/>
      <c r="D36" s="210"/>
      <c r="E36" s="34"/>
      <c r="F36" s="43"/>
      <c r="G36" s="195"/>
      <c r="H36" s="224"/>
      <c r="I36" s="34"/>
      <c r="J36" s="43"/>
      <c r="K36" s="195"/>
      <c r="L36" s="224"/>
      <c r="M36" s="34"/>
      <c r="N36" s="43"/>
      <c r="O36" s="195"/>
      <c r="P36" s="224"/>
      <c r="Q36" s="34"/>
      <c r="R36" s="43"/>
      <c r="S36" s="195"/>
      <c r="T36" s="224"/>
      <c r="U36" s="34"/>
      <c r="V36" s="43"/>
      <c r="W36" s="195"/>
      <c r="X36" s="224"/>
      <c r="Y36" s="34"/>
      <c r="Z36" s="43"/>
      <c r="AA36" s="195"/>
      <c r="AB36" s="225"/>
      <c r="AC36" s="34"/>
      <c r="AD36" s="43"/>
      <c r="AE36" s="195"/>
      <c r="AF36" s="224"/>
    </row>
    <row r="37" spans="1:32" ht="15.95" customHeight="1" x14ac:dyDescent="0.15">
      <c r="A37" s="33"/>
      <c r="B37" s="43" t="s">
        <v>910</v>
      </c>
      <c r="C37" s="195">
        <v>390</v>
      </c>
      <c r="D37" s="210"/>
      <c r="E37" s="34"/>
      <c r="F37" s="43" t="s">
        <v>672</v>
      </c>
      <c r="G37" s="195">
        <v>10</v>
      </c>
      <c r="H37" s="224"/>
      <c r="I37" s="34"/>
      <c r="J37" s="43" t="s">
        <v>672</v>
      </c>
      <c r="K37" s="195">
        <v>10</v>
      </c>
      <c r="L37" s="224"/>
      <c r="M37" s="34"/>
      <c r="N37" s="43" t="s">
        <v>672</v>
      </c>
      <c r="O37" s="195">
        <v>10</v>
      </c>
      <c r="P37" s="224"/>
      <c r="Q37" s="34"/>
      <c r="R37" s="43"/>
      <c r="S37" s="195"/>
      <c r="T37" s="224"/>
      <c r="U37" s="34"/>
      <c r="V37" s="43"/>
      <c r="W37" s="195"/>
      <c r="X37" s="224"/>
      <c r="Y37" s="34"/>
      <c r="Z37" s="43"/>
      <c r="AA37" s="195"/>
      <c r="AB37" s="225"/>
      <c r="AC37" s="34"/>
      <c r="AD37" s="43" t="s">
        <v>672</v>
      </c>
      <c r="AE37" s="195">
        <v>10</v>
      </c>
      <c r="AF37" s="224"/>
    </row>
    <row r="38" spans="1:32" ht="15.95" customHeight="1" x14ac:dyDescent="0.15">
      <c r="A38" s="33"/>
      <c r="B38" s="43"/>
      <c r="C38" s="195"/>
      <c r="D38" s="210"/>
      <c r="E38" s="34"/>
      <c r="F38" s="43"/>
      <c r="G38" s="195"/>
      <c r="H38" s="225"/>
      <c r="I38" s="34"/>
      <c r="J38" s="43"/>
      <c r="K38" s="195"/>
      <c r="L38" s="224"/>
      <c r="M38" s="34"/>
      <c r="N38" s="43"/>
      <c r="O38" s="195"/>
      <c r="P38" s="225"/>
      <c r="Q38" s="34"/>
      <c r="R38" s="43"/>
      <c r="S38" s="195"/>
      <c r="T38" s="224"/>
      <c r="U38" s="34"/>
      <c r="V38" s="43"/>
      <c r="W38" s="195"/>
      <c r="X38" s="225"/>
      <c r="Y38" s="34"/>
      <c r="Z38" s="43"/>
      <c r="AA38" s="195"/>
      <c r="AB38" s="225"/>
      <c r="AC38" s="34"/>
      <c r="AD38" s="43"/>
      <c r="AE38" s="195"/>
      <c r="AF38" s="225"/>
    </row>
    <row r="39" spans="1:32" ht="15.95" customHeight="1" x14ac:dyDescent="0.15">
      <c r="A39" s="33"/>
      <c r="B39" s="43" t="s">
        <v>903</v>
      </c>
      <c r="C39" s="195">
        <v>230</v>
      </c>
      <c r="D39" s="210"/>
      <c r="E39" s="34"/>
      <c r="F39" s="43"/>
      <c r="G39" s="195"/>
      <c r="H39" s="225"/>
      <c r="I39" s="34"/>
      <c r="J39" s="43" t="s">
        <v>673</v>
      </c>
      <c r="K39" s="195">
        <v>10</v>
      </c>
      <c r="L39" s="224"/>
      <c r="M39" s="34"/>
      <c r="N39" s="43"/>
      <c r="O39" s="195"/>
      <c r="P39" s="225"/>
      <c r="Q39" s="34"/>
      <c r="R39" s="43" t="s">
        <v>673</v>
      </c>
      <c r="S39" s="195">
        <v>10</v>
      </c>
      <c r="T39" s="224"/>
      <c r="U39" s="34"/>
      <c r="V39" s="43"/>
      <c r="W39" s="195"/>
      <c r="X39" s="225"/>
      <c r="Y39" s="34"/>
      <c r="Z39" s="43"/>
      <c r="AA39" s="195"/>
      <c r="AB39" s="225"/>
      <c r="AC39" s="34"/>
      <c r="AD39" s="43"/>
      <c r="AE39" s="195"/>
      <c r="AF39" s="225"/>
    </row>
    <row r="40" spans="1:32" ht="15.95" customHeight="1" x14ac:dyDescent="0.15">
      <c r="A40" s="82"/>
      <c r="B40" s="47"/>
      <c r="C40" s="54"/>
      <c r="D40" s="121"/>
      <c r="E40" s="38"/>
      <c r="F40" s="47"/>
      <c r="G40" s="54"/>
      <c r="H40" s="197"/>
      <c r="I40" s="38"/>
      <c r="J40" s="47"/>
      <c r="K40" s="54"/>
      <c r="L40" s="197"/>
      <c r="M40" s="38"/>
      <c r="N40" s="47"/>
      <c r="O40" s="54"/>
      <c r="P40" s="197"/>
      <c r="Q40" s="38"/>
      <c r="R40" s="47"/>
      <c r="S40" s="54"/>
      <c r="T40" s="197"/>
      <c r="U40" s="38"/>
      <c r="V40" s="47"/>
      <c r="W40" s="54"/>
      <c r="X40" s="197"/>
      <c r="Y40" s="38"/>
      <c r="Z40" s="47"/>
      <c r="AA40" s="54"/>
      <c r="AB40" s="197"/>
      <c r="AC40" s="38"/>
      <c r="AD40" s="47"/>
      <c r="AE40" s="54"/>
      <c r="AF40" s="197"/>
    </row>
    <row r="41" spans="1:32" ht="15.95" customHeight="1" x14ac:dyDescent="0.15">
      <c r="A41" s="59"/>
      <c r="B41" s="60" t="s">
        <v>669</v>
      </c>
      <c r="C41" s="53">
        <f>SUM(C31:C40)</f>
        <v>2940</v>
      </c>
      <c r="D41" s="61">
        <f>SUM(D31:D40)</f>
        <v>0</v>
      </c>
      <c r="E41" s="59"/>
      <c r="F41" s="60" t="s">
        <v>669</v>
      </c>
      <c r="G41" s="53">
        <f>SUM(G31:G40)</f>
        <v>310</v>
      </c>
      <c r="H41" s="61">
        <f>SUM(H31:H40)</f>
        <v>0</v>
      </c>
      <c r="I41" s="59"/>
      <c r="J41" s="60" t="s">
        <v>669</v>
      </c>
      <c r="K41" s="53">
        <f>SUM(K31:K40)</f>
        <v>130</v>
      </c>
      <c r="L41" s="61">
        <f>SUM(L31:L40)</f>
        <v>0</v>
      </c>
      <c r="M41" s="59"/>
      <c r="N41" s="60" t="s">
        <v>669</v>
      </c>
      <c r="O41" s="53">
        <f>SUM(O31:O40)</f>
        <v>80</v>
      </c>
      <c r="P41" s="61">
        <f>SUM(P31:P40)</f>
        <v>0</v>
      </c>
      <c r="Q41" s="59"/>
      <c r="R41" s="60" t="s">
        <v>669</v>
      </c>
      <c r="S41" s="53">
        <f>SUM(S31:S40)</f>
        <v>30</v>
      </c>
      <c r="T41" s="61">
        <f>SUM(T31:T40)</f>
        <v>0</v>
      </c>
      <c r="U41" s="59"/>
      <c r="V41" s="60" t="s">
        <v>669</v>
      </c>
      <c r="W41" s="53">
        <f>SUM(W31:W40)</f>
        <v>40</v>
      </c>
      <c r="X41" s="61">
        <f>SUM(X31:X40)</f>
        <v>0</v>
      </c>
      <c r="Y41" s="59"/>
      <c r="Z41" s="60"/>
      <c r="AA41" s="53"/>
      <c r="AB41" s="61"/>
      <c r="AC41" s="59"/>
      <c r="AD41" s="60" t="s">
        <v>669</v>
      </c>
      <c r="AE41" s="53">
        <f>SUM(AE31:AE40)</f>
        <v>40</v>
      </c>
      <c r="AF41" s="61">
        <f>SUM(AF31:AF40)</f>
        <v>0</v>
      </c>
    </row>
    <row r="42" spans="1:32" ht="15.95" customHeight="1" x14ac:dyDescent="0.15">
      <c r="A42" s="46"/>
      <c r="B42" s="37" t="s">
        <v>706</v>
      </c>
      <c r="Z42" s="48"/>
      <c r="AF42" s="62" t="s">
        <v>905</v>
      </c>
    </row>
    <row r="43" spans="1:32" ht="15.95" customHeight="1" x14ac:dyDescent="0.15">
      <c r="B43" s="37" t="s">
        <v>609</v>
      </c>
    </row>
    <row r="44" spans="1:32" ht="15.95" customHeight="1" x14ac:dyDescent="0.15">
      <c r="B44" s="37" t="s">
        <v>674</v>
      </c>
    </row>
    <row r="45" spans="1:32" ht="15.95" customHeight="1" x14ac:dyDescent="0.15">
      <c r="B45" s="37" t="s">
        <v>601</v>
      </c>
    </row>
    <row r="46" spans="1:32" ht="15.95" customHeight="1" x14ac:dyDescent="0.15">
      <c r="B46" s="198" t="s">
        <v>609</v>
      </c>
    </row>
  </sheetData>
  <sheetProtection algorithmName="SHA-512" hashValue="Yzf1lI8XG826Vs4YwO7/qB+E05hWVd9wmSE/uiaeAm4Gu8En4Tn4cydcoolQlzWYiEXTlF0FdhPu/Ntjy7HJTQ==" saltValue="pa9sqe6CmeTIffolYIniMw=="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9"/>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1017</v>
      </c>
      <c r="AG1" s="85"/>
    </row>
    <row r="2" spans="1:34" ht="15" customHeight="1" x14ac:dyDescent="0.15">
      <c r="AF2" s="99" t="str">
        <f>松江1!AF2</f>
        <v>島根県部数表</v>
      </c>
      <c r="AG2" s="86"/>
    </row>
    <row r="3" spans="1:34" ht="15" customHeight="1" x14ac:dyDescent="0.15">
      <c r="AF3" s="122" t="s">
        <v>135</v>
      </c>
    </row>
    <row r="4" spans="1:34" ht="5.0999999999999996" customHeight="1" x14ac:dyDescent="0.15"/>
    <row r="5" spans="1:34" ht="15.75" customHeight="1" x14ac:dyDescent="0.15">
      <c r="A5" s="31"/>
      <c r="B5" s="56" t="s">
        <v>148</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361</v>
      </c>
      <c r="AE5" s="57" t="s">
        <v>355</v>
      </c>
      <c r="AF5" s="58" t="s">
        <v>356</v>
      </c>
      <c r="AG5" s="118">
        <v>4</v>
      </c>
      <c r="AH5" s="42"/>
    </row>
    <row r="6" spans="1:34" ht="15.75" customHeight="1" x14ac:dyDescent="0.15">
      <c r="A6" s="31"/>
      <c r="B6" s="32" t="s">
        <v>675</v>
      </c>
      <c r="C6" s="63"/>
      <c r="D6" s="64"/>
      <c r="E6" s="174"/>
      <c r="F6" s="175"/>
      <c r="G6" s="63"/>
      <c r="H6" s="64"/>
      <c r="I6" s="55"/>
      <c r="J6" s="55"/>
      <c r="K6" s="69" t="s">
        <v>676</v>
      </c>
      <c r="L6" s="70">
        <f>C39+G39+K39+O39+S39+W39+AA39+AE39</f>
        <v>10910</v>
      </c>
      <c r="M6" s="55"/>
      <c r="N6" s="55"/>
      <c r="O6" s="69" t="s">
        <v>677</v>
      </c>
      <c r="P6" s="173">
        <f>D39+H39+L39+P39+T39+X39+AB39+AF39</f>
        <v>0</v>
      </c>
      <c r="Q6" s="65"/>
      <c r="R6" s="66"/>
      <c r="S6" s="67"/>
      <c r="T6" s="68"/>
      <c r="U6" s="68"/>
      <c r="V6" s="68"/>
      <c r="W6" s="68"/>
      <c r="X6" s="68"/>
      <c r="Y6" s="65"/>
      <c r="Z6" s="66"/>
      <c r="AA6" s="127"/>
      <c r="AB6" s="128"/>
      <c r="AC6" s="65"/>
      <c r="AD6" s="66"/>
      <c r="AE6" s="127"/>
      <c r="AF6" s="176"/>
      <c r="AG6" s="50"/>
      <c r="AH6" s="42"/>
    </row>
    <row r="7" spans="1:34" ht="15.75" customHeight="1" x14ac:dyDescent="0.15">
      <c r="A7" s="74"/>
      <c r="B7" s="75" t="s">
        <v>286</v>
      </c>
      <c r="C7" s="76"/>
      <c r="D7" s="77"/>
      <c r="E7" s="171"/>
      <c r="F7" s="172"/>
      <c r="G7" s="76"/>
      <c r="H7" s="77"/>
      <c r="I7" s="71"/>
      <c r="J7" s="71"/>
      <c r="K7" s="72" t="s">
        <v>292</v>
      </c>
      <c r="L7" s="73">
        <f>C11+G11+K11+O11+S11+W11+AA11+AE11</f>
        <v>2790</v>
      </c>
      <c r="M7" s="71"/>
      <c r="N7" s="71"/>
      <c r="O7" s="72" t="s">
        <v>293</v>
      </c>
      <c r="P7" s="169">
        <f>D11+H11+L11+P11+T11+X11+AB11+AF11</f>
        <v>0</v>
      </c>
      <c r="Q7" s="78"/>
      <c r="R7" s="79"/>
      <c r="S7" s="80"/>
      <c r="T7" s="81"/>
      <c r="U7" s="81"/>
      <c r="V7" s="81"/>
      <c r="W7" s="81"/>
      <c r="X7" s="81"/>
      <c r="Y7" s="78"/>
      <c r="Z7" s="79"/>
      <c r="AA7" s="125"/>
      <c r="AB7" s="126"/>
      <c r="AC7" s="78"/>
      <c r="AD7" s="79"/>
      <c r="AE7" s="125"/>
      <c r="AF7" s="170"/>
      <c r="AG7" s="50" t="s">
        <v>679</v>
      </c>
      <c r="AH7" s="42"/>
    </row>
    <row r="8" spans="1:34" ht="15.75" customHeight="1" x14ac:dyDescent="0.15">
      <c r="A8" s="35"/>
      <c r="B8" s="45" t="s">
        <v>197</v>
      </c>
      <c r="C8" s="196">
        <v>1740</v>
      </c>
      <c r="D8" s="212"/>
      <c r="E8" s="36"/>
      <c r="F8" s="45" t="s">
        <v>208</v>
      </c>
      <c r="G8" s="196">
        <v>300</v>
      </c>
      <c r="H8" s="212"/>
      <c r="I8" s="36"/>
      <c r="J8" s="45" t="s">
        <v>929</v>
      </c>
      <c r="K8" s="196">
        <v>60</v>
      </c>
      <c r="L8" s="212"/>
      <c r="M8" s="36"/>
      <c r="N8" s="45" t="s">
        <v>208</v>
      </c>
      <c r="O8" s="196">
        <v>40</v>
      </c>
      <c r="P8" s="212"/>
      <c r="Q8" s="36"/>
      <c r="R8" s="45" t="s">
        <v>535</v>
      </c>
      <c r="S8" s="196">
        <v>10</v>
      </c>
      <c r="T8" s="212"/>
      <c r="U8" s="36"/>
      <c r="V8" s="45" t="s">
        <v>929</v>
      </c>
      <c r="W8" s="196">
        <v>10</v>
      </c>
      <c r="X8" s="212"/>
      <c r="Y8" s="36"/>
      <c r="Z8" s="45"/>
      <c r="AA8" s="196"/>
      <c r="AB8" s="212"/>
      <c r="AC8" s="36"/>
      <c r="AD8" s="45" t="s">
        <v>535</v>
      </c>
      <c r="AE8" s="196">
        <v>50</v>
      </c>
      <c r="AF8" s="212"/>
      <c r="AG8" s="41" t="s">
        <v>680</v>
      </c>
    </row>
    <row r="9" spans="1:34" ht="15.75" customHeight="1" x14ac:dyDescent="0.15">
      <c r="A9" s="33"/>
      <c r="B9" s="43" t="s">
        <v>198</v>
      </c>
      <c r="C9" s="195">
        <v>60</v>
      </c>
      <c r="D9" s="210"/>
      <c r="E9" s="34"/>
      <c r="F9" s="43" t="s">
        <v>1</v>
      </c>
      <c r="G9" s="195">
        <v>10</v>
      </c>
      <c r="H9" s="210"/>
      <c r="I9" s="34"/>
      <c r="J9" s="43" t="s">
        <v>1</v>
      </c>
      <c r="K9" s="195">
        <v>10</v>
      </c>
      <c r="L9" s="210"/>
      <c r="M9" s="34"/>
      <c r="N9" s="43"/>
      <c r="O9" s="195"/>
      <c r="P9" s="210"/>
      <c r="Q9" s="33"/>
      <c r="R9" s="43"/>
      <c r="S9" s="195"/>
      <c r="T9" s="210"/>
      <c r="U9" s="34"/>
      <c r="V9" s="43"/>
      <c r="W9" s="195"/>
      <c r="X9" s="210"/>
      <c r="Y9" s="34"/>
      <c r="Z9" s="43"/>
      <c r="AA9" s="195"/>
      <c r="AB9" s="210"/>
      <c r="AC9" s="34"/>
      <c r="AD9" s="43"/>
      <c r="AE9" s="195"/>
      <c r="AF9" s="210"/>
      <c r="AG9" s="41" t="s">
        <v>661</v>
      </c>
    </row>
    <row r="10" spans="1:34" ht="15.75" customHeight="1" x14ac:dyDescent="0.15">
      <c r="A10" s="33"/>
      <c r="B10" s="43" t="s">
        <v>694</v>
      </c>
      <c r="C10" s="195">
        <v>490</v>
      </c>
      <c r="D10" s="210"/>
      <c r="E10" s="34"/>
      <c r="F10" s="43"/>
      <c r="G10" s="195"/>
      <c r="H10" s="210"/>
      <c r="I10" s="34"/>
      <c r="J10" s="43" t="s">
        <v>693</v>
      </c>
      <c r="K10" s="195">
        <v>10</v>
      </c>
      <c r="L10" s="210"/>
      <c r="M10" s="34"/>
      <c r="N10" s="43"/>
      <c r="O10" s="195"/>
      <c r="P10" s="210"/>
      <c r="Q10" s="34"/>
      <c r="R10" s="43"/>
      <c r="S10" s="195"/>
      <c r="T10" s="210"/>
      <c r="U10" s="34"/>
      <c r="V10" s="43"/>
      <c r="W10" s="195"/>
      <c r="X10" s="210"/>
      <c r="Y10" s="34"/>
      <c r="Z10" s="43"/>
      <c r="AA10" s="195"/>
      <c r="AB10" s="210"/>
      <c r="AC10" s="34"/>
      <c r="AD10" s="43"/>
      <c r="AE10" s="195"/>
      <c r="AF10" s="210"/>
    </row>
    <row r="11" spans="1:34" ht="15.75" customHeight="1" x14ac:dyDescent="0.15">
      <c r="A11" s="59"/>
      <c r="B11" s="60" t="s">
        <v>450</v>
      </c>
      <c r="C11" s="53">
        <f>SUM(C8:C10)</f>
        <v>2290</v>
      </c>
      <c r="D11" s="61">
        <f>SUM(D8:D10)</f>
        <v>0</v>
      </c>
      <c r="E11" s="59"/>
      <c r="F11" s="60" t="s">
        <v>386</v>
      </c>
      <c r="G11" s="53">
        <f>SUM(G8:G10)</f>
        <v>310</v>
      </c>
      <c r="H11" s="61">
        <f>SUM(H8:H10)</f>
        <v>0</v>
      </c>
      <c r="I11" s="59"/>
      <c r="J11" s="60" t="s">
        <v>386</v>
      </c>
      <c r="K11" s="53">
        <f>SUM(K8:K10)</f>
        <v>80</v>
      </c>
      <c r="L11" s="61">
        <f>SUM(L8:L10)</f>
        <v>0</v>
      </c>
      <c r="M11" s="59"/>
      <c r="N11" s="60" t="s">
        <v>386</v>
      </c>
      <c r="O11" s="53">
        <f>SUM(O8:O10)</f>
        <v>40</v>
      </c>
      <c r="P11" s="61">
        <f>SUM(P8:P10)</f>
        <v>0</v>
      </c>
      <c r="Q11" s="59"/>
      <c r="R11" s="60" t="s">
        <v>386</v>
      </c>
      <c r="S11" s="53">
        <f>SUM(S8:S10)</f>
        <v>10</v>
      </c>
      <c r="T11" s="61">
        <f>SUM(T8:T10)</f>
        <v>0</v>
      </c>
      <c r="U11" s="59"/>
      <c r="V11" s="60" t="s">
        <v>386</v>
      </c>
      <c r="W11" s="53">
        <f>SUM(W8:W10)</f>
        <v>10</v>
      </c>
      <c r="X11" s="61">
        <f>SUM(X8:X10)</f>
        <v>0</v>
      </c>
      <c r="Y11" s="59"/>
      <c r="Z11" s="60"/>
      <c r="AA11" s="53"/>
      <c r="AB11" s="61"/>
      <c r="AC11" s="59"/>
      <c r="AD11" s="60" t="s">
        <v>386</v>
      </c>
      <c r="AE11" s="53">
        <f>SUM(AE8:AE10)</f>
        <v>50</v>
      </c>
      <c r="AF11" s="61">
        <f>SUM(AF8:AF10)</f>
        <v>0</v>
      </c>
      <c r="AG11" s="41" t="s">
        <v>681</v>
      </c>
    </row>
    <row r="12" spans="1:34" ht="15.75" customHeight="1" x14ac:dyDescent="0.15">
      <c r="A12" s="74"/>
      <c r="B12" s="75" t="s">
        <v>287</v>
      </c>
      <c r="C12" s="76"/>
      <c r="D12" s="77"/>
      <c r="E12" s="171"/>
      <c r="F12" s="172"/>
      <c r="G12" s="76"/>
      <c r="H12" s="77"/>
      <c r="I12" s="71"/>
      <c r="J12" s="71"/>
      <c r="K12" s="72" t="s">
        <v>496</v>
      </c>
      <c r="L12" s="73">
        <f>C14+G14+K14+O14+S14+W14+AA14+AE14</f>
        <v>1560</v>
      </c>
      <c r="M12" s="71"/>
      <c r="N12" s="71"/>
      <c r="O12" s="72" t="s">
        <v>497</v>
      </c>
      <c r="P12" s="169">
        <f>D14+H14+L14+P14+T14+X14+AB14+AF14</f>
        <v>0</v>
      </c>
      <c r="Q12" s="78"/>
      <c r="R12" s="79"/>
      <c r="S12" s="80"/>
      <c r="T12" s="81"/>
      <c r="U12" s="81"/>
      <c r="V12" s="81"/>
      <c r="W12" s="81"/>
      <c r="X12" s="81"/>
      <c r="Y12" s="78"/>
      <c r="Z12" s="79"/>
      <c r="AA12" s="125"/>
      <c r="AB12" s="126"/>
      <c r="AC12" s="78"/>
      <c r="AD12" s="79"/>
      <c r="AE12" s="125"/>
      <c r="AF12" s="170"/>
      <c r="AG12" s="41" t="s">
        <v>427</v>
      </c>
    </row>
    <row r="13" spans="1:34" ht="15.75" customHeight="1" x14ac:dyDescent="0.15">
      <c r="A13" s="35"/>
      <c r="B13" s="45" t="s">
        <v>451</v>
      </c>
      <c r="C13" s="196">
        <v>1300</v>
      </c>
      <c r="D13" s="212"/>
      <c r="E13" s="36"/>
      <c r="F13" s="45" t="s">
        <v>209</v>
      </c>
      <c r="G13" s="196">
        <v>180</v>
      </c>
      <c r="H13" s="212"/>
      <c r="I13" s="36"/>
      <c r="J13" s="45" t="s">
        <v>2</v>
      </c>
      <c r="K13" s="196">
        <v>30</v>
      </c>
      <c r="L13" s="212"/>
      <c r="M13" s="36"/>
      <c r="N13" s="45" t="s">
        <v>2</v>
      </c>
      <c r="O13" s="196">
        <v>10</v>
      </c>
      <c r="P13" s="212"/>
      <c r="Q13" s="36"/>
      <c r="R13" s="45" t="s">
        <v>2</v>
      </c>
      <c r="S13" s="196">
        <v>10</v>
      </c>
      <c r="T13" s="212"/>
      <c r="U13" s="36"/>
      <c r="V13" s="45" t="s">
        <v>2</v>
      </c>
      <c r="W13" s="196">
        <v>10</v>
      </c>
      <c r="X13" s="212"/>
      <c r="Y13" s="36"/>
      <c r="Z13" s="45"/>
      <c r="AA13" s="196"/>
      <c r="AB13" s="212"/>
      <c r="AC13" s="36"/>
      <c r="AD13" s="45" t="s">
        <v>2</v>
      </c>
      <c r="AE13" s="196">
        <v>20</v>
      </c>
      <c r="AF13" s="212"/>
      <c r="AG13" s="41" t="s">
        <v>258</v>
      </c>
    </row>
    <row r="14" spans="1:34" ht="15.75" customHeight="1" x14ac:dyDescent="0.15">
      <c r="A14" s="59"/>
      <c r="B14" s="60" t="s">
        <v>450</v>
      </c>
      <c r="C14" s="53">
        <f>SUM(C13)</f>
        <v>1300</v>
      </c>
      <c r="D14" s="61">
        <f>D13</f>
        <v>0</v>
      </c>
      <c r="E14" s="59"/>
      <c r="F14" s="60" t="s">
        <v>386</v>
      </c>
      <c r="G14" s="53">
        <f>SUM(G13)</f>
        <v>180</v>
      </c>
      <c r="H14" s="61">
        <f>H13</f>
        <v>0</v>
      </c>
      <c r="I14" s="59"/>
      <c r="J14" s="60" t="s">
        <v>386</v>
      </c>
      <c r="K14" s="53">
        <f>SUM(K13)</f>
        <v>30</v>
      </c>
      <c r="L14" s="61">
        <f>L13</f>
        <v>0</v>
      </c>
      <c r="M14" s="59"/>
      <c r="N14" s="60" t="s">
        <v>386</v>
      </c>
      <c r="O14" s="53">
        <f>SUM(O13)</f>
        <v>10</v>
      </c>
      <c r="P14" s="61">
        <f>P13</f>
        <v>0</v>
      </c>
      <c r="Q14" s="59"/>
      <c r="R14" s="60" t="s">
        <v>386</v>
      </c>
      <c r="S14" s="53">
        <f>SUM(S13)</f>
        <v>10</v>
      </c>
      <c r="T14" s="61">
        <f>T13</f>
        <v>0</v>
      </c>
      <c r="U14" s="59"/>
      <c r="V14" s="60" t="s">
        <v>386</v>
      </c>
      <c r="W14" s="53">
        <f>SUM(W13)</f>
        <v>10</v>
      </c>
      <c r="X14" s="61">
        <f>X13</f>
        <v>0</v>
      </c>
      <c r="Y14" s="59"/>
      <c r="Z14" s="60"/>
      <c r="AA14" s="53"/>
      <c r="AB14" s="61"/>
      <c r="AC14" s="59"/>
      <c r="AD14" s="60" t="s">
        <v>386</v>
      </c>
      <c r="AE14" s="53">
        <f>SUM(AE13)</f>
        <v>20</v>
      </c>
      <c r="AF14" s="61">
        <f>AF13</f>
        <v>0</v>
      </c>
    </row>
    <row r="15" spans="1:34" ht="15.75" customHeight="1" x14ac:dyDescent="0.15">
      <c r="A15" s="74"/>
      <c r="B15" s="75" t="s">
        <v>288</v>
      </c>
      <c r="C15" s="76"/>
      <c r="D15" s="77"/>
      <c r="E15" s="171"/>
      <c r="F15" s="172"/>
      <c r="G15" s="76"/>
      <c r="H15" s="77"/>
      <c r="I15" s="71"/>
      <c r="J15" s="71"/>
      <c r="K15" s="72" t="s">
        <v>294</v>
      </c>
      <c r="L15" s="73">
        <f>C22+G22+K22+O22+S22+W22+AA22+AE22</f>
        <v>3600</v>
      </c>
      <c r="M15" s="71"/>
      <c r="N15" s="71"/>
      <c r="O15" s="72" t="s">
        <v>295</v>
      </c>
      <c r="P15" s="169">
        <f>D22+H22+L22+P22+T22+X22+AB22+AF22</f>
        <v>0</v>
      </c>
      <c r="Q15" s="78"/>
      <c r="R15" s="79"/>
      <c r="S15" s="80"/>
      <c r="T15" s="81"/>
      <c r="U15" s="81"/>
      <c r="V15" s="81"/>
      <c r="W15" s="81"/>
      <c r="X15" s="81"/>
      <c r="Y15" s="78"/>
      <c r="Z15" s="79"/>
      <c r="AA15" s="125"/>
      <c r="AB15" s="126"/>
      <c r="AC15" s="78"/>
      <c r="AD15" s="79"/>
      <c r="AE15" s="125"/>
      <c r="AF15" s="170"/>
    </row>
    <row r="16" spans="1:34" ht="15.75" customHeight="1" x14ac:dyDescent="0.15">
      <c r="A16" s="35"/>
      <c r="B16" s="45" t="s">
        <v>199</v>
      </c>
      <c r="C16" s="196">
        <v>1050</v>
      </c>
      <c r="D16" s="212"/>
      <c r="E16" s="36"/>
      <c r="F16" s="45" t="s">
        <v>210</v>
      </c>
      <c r="G16" s="196">
        <v>220</v>
      </c>
      <c r="H16" s="212"/>
      <c r="I16" s="36"/>
      <c r="J16" s="45" t="s">
        <v>3</v>
      </c>
      <c r="K16" s="196">
        <v>20</v>
      </c>
      <c r="L16" s="212"/>
      <c r="M16" s="36"/>
      <c r="N16" s="45" t="s">
        <v>3</v>
      </c>
      <c r="O16" s="196">
        <v>20</v>
      </c>
      <c r="P16" s="212"/>
      <c r="Q16" s="36"/>
      <c r="R16" s="45" t="s">
        <v>3</v>
      </c>
      <c r="S16" s="196">
        <v>10</v>
      </c>
      <c r="T16" s="212"/>
      <c r="U16" s="36"/>
      <c r="V16" s="45"/>
      <c r="W16" s="196"/>
      <c r="X16" s="212"/>
      <c r="Y16" s="36"/>
      <c r="Z16" s="45"/>
      <c r="AA16" s="196"/>
      <c r="AB16" s="212"/>
      <c r="AC16" s="36"/>
      <c r="AD16" s="45" t="s">
        <v>3</v>
      </c>
      <c r="AE16" s="196">
        <v>20</v>
      </c>
      <c r="AF16" s="212"/>
    </row>
    <row r="17" spans="1:33" ht="15.75" customHeight="1" x14ac:dyDescent="0.15">
      <c r="A17" s="35"/>
      <c r="B17" s="45" t="s">
        <v>579</v>
      </c>
      <c r="C17" s="52">
        <v>140</v>
      </c>
      <c r="D17" s="120"/>
      <c r="E17" s="36"/>
      <c r="F17" s="45" t="s">
        <v>4</v>
      </c>
      <c r="G17" s="52">
        <v>10</v>
      </c>
      <c r="H17" s="120"/>
      <c r="I17" s="36"/>
      <c r="J17" s="45" t="s">
        <v>4</v>
      </c>
      <c r="K17" s="52">
        <v>10</v>
      </c>
      <c r="L17" s="120"/>
      <c r="M17" s="36"/>
      <c r="N17" s="45"/>
      <c r="O17" s="52"/>
      <c r="P17" s="120"/>
      <c r="Q17" s="36"/>
      <c r="R17" s="45"/>
      <c r="S17" s="52"/>
      <c r="T17" s="120"/>
      <c r="U17" s="36"/>
      <c r="V17" s="45"/>
      <c r="W17" s="52"/>
      <c r="X17" s="120"/>
      <c r="Y17" s="36"/>
      <c r="Z17" s="45"/>
      <c r="AA17" s="52"/>
      <c r="AB17" s="120"/>
      <c r="AC17" s="36"/>
      <c r="AD17" s="45"/>
      <c r="AE17" s="52"/>
      <c r="AF17" s="120"/>
    </row>
    <row r="18" spans="1:33" ht="15.75" customHeight="1" x14ac:dyDescent="0.15">
      <c r="A18" s="35"/>
      <c r="B18" s="45" t="s">
        <v>289</v>
      </c>
      <c r="C18" s="52">
        <v>520</v>
      </c>
      <c r="D18" s="120"/>
      <c r="E18" s="36"/>
      <c r="F18" s="45"/>
      <c r="G18" s="52"/>
      <c r="H18" s="120"/>
      <c r="I18" s="36"/>
      <c r="J18" s="45" t="s">
        <v>5</v>
      </c>
      <c r="K18" s="52">
        <v>20</v>
      </c>
      <c r="L18" s="120"/>
      <c r="M18" s="36"/>
      <c r="N18" s="45"/>
      <c r="O18" s="52"/>
      <c r="P18" s="120"/>
      <c r="Q18" s="36"/>
      <c r="R18" s="45" t="s">
        <v>5</v>
      </c>
      <c r="S18" s="52">
        <v>10</v>
      </c>
      <c r="T18" s="120"/>
      <c r="U18" s="36"/>
      <c r="V18" s="45"/>
      <c r="W18" s="52"/>
      <c r="X18" s="120"/>
      <c r="Y18" s="36"/>
      <c r="Z18" s="45"/>
      <c r="AA18" s="52"/>
      <c r="AB18" s="120"/>
      <c r="AC18" s="36"/>
      <c r="AD18" s="45" t="s">
        <v>874</v>
      </c>
      <c r="AE18" s="52">
        <v>10</v>
      </c>
      <c r="AF18" s="120"/>
    </row>
    <row r="19" spans="1:33" ht="15.75" customHeight="1" x14ac:dyDescent="0.15">
      <c r="A19" s="35"/>
      <c r="B19" s="45" t="s">
        <v>371</v>
      </c>
      <c r="C19" s="52">
        <v>410</v>
      </c>
      <c r="D19" s="120"/>
      <c r="E19" s="36"/>
      <c r="F19" s="45"/>
      <c r="G19" s="52"/>
      <c r="H19" s="120"/>
      <c r="I19" s="36"/>
      <c r="J19" s="45"/>
      <c r="K19" s="52"/>
      <c r="L19" s="120"/>
      <c r="M19" s="36"/>
      <c r="N19" s="45"/>
      <c r="O19" s="52"/>
      <c r="P19" s="120"/>
      <c r="Q19" s="36"/>
      <c r="R19" s="45"/>
      <c r="S19" s="52"/>
      <c r="T19" s="120"/>
      <c r="U19" s="36"/>
      <c r="V19" s="45"/>
      <c r="W19" s="52"/>
      <c r="X19" s="120"/>
      <c r="Y19" s="36"/>
      <c r="Z19" s="45"/>
      <c r="AA19" s="52"/>
      <c r="AB19" s="120"/>
      <c r="AC19" s="36"/>
      <c r="AD19" s="45"/>
      <c r="AE19" s="52"/>
      <c r="AF19" s="120"/>
    </row>
    <row r="20" spans="1:33" ht="15.75" customHeight="1" x14ac:dyDescent="0.15">
      <c r="A20" s="35"/>
      <c r="B20" s="45" t="s">
        <v>200</v>
      </c>
      <c r="C20" s="52">
        <v>590</v>
      </c>
      <c r="D20" s="120"/>
      <c r="E20" s="36"/>
      <c r="F20" s="45"/>
      <c r="G20" s="52"/>
      <c r="H20" s="120"/>
      <c r="I20" s="36"/>
      <c r="J20" s="45" t="s">
        <v>872</v>
      </c>
      <c r="K20" s="52">
        <v>10</v>
      </c>
      <c r="L20" s="120"/>
      <c r="M20" s="36"/>
      <c r="N20" s="45" t="s">
        <v>769</v>
      </c>
      <c r="O20" s="52">
        <v>10</v>
      </c>
      <c r="P20" s="120"/>
      <c r="Q20" s="36"/>
      <c r="R20" s="45"/>
      <c r="S20" s="52"/>
      <c r="T20" s="120"/>
      <c r="U20" s="36"/>
      <c r="V20" s="45"/>
      <c r="W20" s="52"/>
      <c r="X20" s="120"/>
      <c r="Y20" s="36"/>
      <c r="Z20" s="45"/>
      <c r="AA20" s="52"/>
      <c r="AB20" s="120"/>
      <c r="AC20" s="36"/>
      <c r="AD20" s="45" t="s">
        <v>872</v>
      </c>
      <c r="AE20" s="52">
        <v>10</v>
      </c>
      <c r="AF20" s="120"/>
    </row>
    <row r="21" spans="1:33" ht="15.75" customHeight="1" x14ac:dyDescent="0.15">
      <c r="A21" s="35"/>
      <c r="B21" s="45" t="s">
        <v>201</v>
      </c>
      <c r="C21" s="52">
        <v>470</v>
      </c>
      <c r="D21" s="120"/>
      <c r="E21" s="36"/>
      <c r="F21" s="45"/>
      <c r="G21" s="52"/>
      <c r="H21" s="120"/>
      <c r="I21" s="36"/>
      <c r="J21" s="45" t="s">
        <v>873</v>
      </c>
      <c r="K21" s="52">
        <v>10</v>
      </c>
      <c r="L21" s="120"/>
      <c r="M21" s="36"/>
      <c r="N21" s="45" t="s">
        <v>770</v>
      </c>
      <c r="O21" s="52">
        <v>10</v>
      </c>
      <c r="P21" s="120"/>
      <c r="Q21" s="36"/>
      <c r="R21" s="45" t="s">
        <v>949</v>
      </c>
      <c r="S21" s="52">
        <v>10</v>
      </c>
      <c r="T21" s="120"/>
      <c r="U21" s="36"/>
      <c r="V21" s="45"/>
      <c r="W21" s="52"/>
      <c r="X21" s="120"/>
      <c r="Y21" s="36"/>
      <c r="Z21" s="45"/>
      <c r="AA21" s="52"/>
      <c r="AB21" s="120"/>
      <c r="AC21" s="36"/>
      <c r="AD21" s="45" t="s">
        <v>873</v>
      </c>
      <c r="AE21" s="52">
        <v>10</v>
      </c>
      <c r="AF21" s="120"/>
    </row>
    <row r="22" spans="1:33" ht="15.75" customHeight="1" x14ac:dyDescent="0.15">
      <c r="A22" s="59"/>
      <c r="B22" s="60" t="s">
        <v>385</v>
      </c>
      <c r="C22" s="53">
        <f>SUM(C16:C21)</f>
        <v>3180</v>
      </c>
      <c r="D22" s="61">
        <f>SUM(D16:D21)</f>
        <v>0</v>
      </c>
      <c r="E22" s="59"/>
      <c r="F22" s="60" t="s">
        <v>387</v>
      </c>
      <c r="G22" s="53">
        <f>SUM(G16:G21)</f>
        <v>230</v>
      </c>
      <c r="H22" s="61">
        <f>SUM(H16:H21)</f>
        <v>0</v>
      </c>
      <c r="I22" s="59"/>
      <c r="J22" s="60" t="s">
        <v>387</v>
      </c>
      <c r="K22" s="53">
        <f>SUM(K16:K21)</f>
        <v>70</v>
      </c>
      <c r="L22" s="61">
        <f>SUM(L16:L21)</f>
        <v>0</v>
      </c>
      <c r="M22" s="59"/>
      <c r="N22" s="60" t="s">
        <v>387</v>
      </c>
      <c r="O22" s="53">
        <f>SUM(O16:O21)</f>
        <v>40</v>
      </c>
      <c r="P22" s="61">
        <f>SUM(P16:P21)</f>
        <v>0</v>
      </c>
      <c r="Q22" s="59"/>
      <c r="R22" s="60" t="s">
        <v>387</v>
      </c>
      <c r="S22" s="53">
        <f>SUM(S16:S21)</f>
        <v>30</v>
      </c>
      <c r="T22" s="61">
        <f>SUM(T16:T21)</f>
        <v>0</v>
      </c>
      <c r="U22" s="59"/>
      <c r="V22" s="60"/>
      <c r="W22" s="53"/>
      <c r="X22" s="61"/>
      <c r="Y22" s="59"/>
      <c r="Z22" s="60"/>
      <c r="AA22" s="53"/>
      <c r="AB22" s="61"/>
      <c r="AC22" s="59"/>
      <c r="AD22" s="60" t="s">
        <v>387</v>
      </c>
      <c r="AE22" s="53">
        <f>SUM(AE16:AE21)</f>
        <v>50</v>
      </c>
      <c r="AF22" s="61">
        <f>SUM(AF16:AF21)</f>
        <v>0</v>
      </c>
    </row>
    <row r="23" spans="1:33" ht="15.75" customHeight="1" x14ac:dyDescent="0.15">
      <c r="A23" s="74"/>
      <c r="B23" s="75" t="s">
        <v>300</v>
      </c>
      <c r="C23" s="76"/>
      <c r="D23" s="77"/>
      <c r="E23" s="171"/>
      <c r="F23" s="172"/>
      <c r="G23" s="76"/>
      <c r="H23" s="77"/>
      <c r="I23" s="71"/>
      <c r="J23" s="71"/>
      <c r="K23" s="72" t="s">
        <v>298</v>
      </c>
      <c r="L23" s="73">
        <f>C29+G29+K29+O29+S29+W29+AA29+AE29</f>
        <v>790</v>
      </c>
      <c r="M23" s="71"/>
      <c r="N23" s="71"/>
      <c r="O23" s="72" t="s">
        <v>299</v>
      </c>
      <c r="P23" s="169">
        <f>D29+H29+L29+P29+T29+X29+AB29+AF29</f>
        <v>0</v>
      </c>
      <c r="Q23" s="78"/>
      <c r="R23" s="79"/>
      <c r="S23" s="80"/>
      <c r="T23" s="81"/>
      <c r="U23" s="81"/>
      <c r="V23" s="81"/>
      <c r="W23" s="81"/>
      <c r="X23" s="81"/>
      <c r="Y23" s="78"/>
      <c r="Z23" s="79"/>
      <c r="AA23" s="125"/>
      <c r="AB23" s="126"/>
      <c r="AC23" s="78"/>
      <c r="AD23" s="79"/>
      <c r="AE23" s="125"/>
      <c r="AF23" s="170"/>
      <c r="AG23" s="39"/>
    </row>
    <row r="24" spans="1:33" ht="15.75" customHeight="1" x14ac:dyDescent="0.15">
      <c r="A24" s="35"/>
      <c r="B24" s="45" t="s">
        <v>202</v>
      </c>
      <c r="C24" s="196">
        <v>280</v>
      </c>
      <c r="D24" s="212"/>
      <c r="E24" s="36"/>
      <c r="F24" s="45" t="s">
        <v>202</v>
      </c>
      <c r="G24" s="196">
        <v>40</v>
      </c>
      <c r="H24" s="212"/>
      <c r="I24" s="35"/>
      <c r="J24" s="45" t="s">
        <v>6</v>
      </c>
      <c r="K24" s="196">
        <v>10</v>
      </c>
      <c r="L24" s="212"/>
      <c r="M24" s="35"/>
      <c r="N24" s="45" t="s">
        <v>6</v>
      </c>
      <c r="O24" s="196">
        <v>10</v>
      </c>
      <c r="P24" s="212"/>
      <c r="Q24" s="35"/>
      <c r="R24" s="45" t="s">
        <v>6</v>
      </c>
      <c r="S24" s="196">
        <v>10</v>
      </c>
      <c r="T24" s="212"/>
      <c r="U24" s="36"/>
      <c r="V24" s="45" t="s">
        <v>536</v>
      </c>
      <c r="W24" s="196">
        <v>20</v>
      </c>
      <c r="X24" s="212"/>
      <c r="Y24" s="36"/>
      <c r="Z24" s="45"/>
      <c r="AA24" s="196"/>
      <c r="AB24" s="212"/>
      <c r="AC24" s="36"/>
      <c r="AD24" s="45" t="s">
        <v>6</v>
      </c>
      <c r="AE24" s="196">
        <v>10</v>
      </c>
      <c r="AF24" s="212"/>
      <c r="AG24" s="39"/>
    </row>
    <row r="25" spans="1:33" ht="15.75" customHeight="1" x14ac:dyDescent="0.15">
      <c r="A25" s="33"/>
      <c r="B25" s="43"/>
      <c r="C25" s="195"/>
      <c r="D25" s="210"/>
      <c r="E25" s="34"/>
      <c r="F25" s="43"/>
      <c r="G25" s="195"/>
      <c r="H25" s="210"/>
      <c r="I25" s="33"/>
      <c r="J25" s="43"/>
      <c r="K25" s="195"/>
      <c r="L25" s="210"/>
      <c r="M25" s="33"/>
      <c r="N25" s="43"/>
      <c r="O25" s="195"/>
      <c r="P25" s="210"/>
      <c r="Q25" s="33"/>
      <c r="R25" s="43"/>
      <c r="S25" s="195"/>
      <c r="T25" s="210"/>
      <c r="U25" s="34"/>
      <c r="V25" s="43"/>
      <c r="W25" s="195"/>
      <c r="X25" s="210"/>
      <c r="Y25" s="34"/>
      <c r="Z25" s="43"/>
      <c r="AA25" s="195"/>
      <c r="AB25" s="210"/>
      <c r="AC25" s="34"/>
      <c r="AD25" s="43"/>
      <c r="AE25" s="195"/>
      <c r="AF25" s="210"/>
    </row>
    <row r="26" spans="1:33" ht="15.75" customHeight="1" x14ac:dyDescent="0.15">
      <c r="A26" s="33"/>
      <c r="B26" s="43" t="s">
        <v>454</v>
      </c>
      <c r="C26" s="195">
        <v>90</v>
      </c>
      <c r="D26" s="210"/>
      <c r="E26" s="33"/>
      <c r="F26" s="43" t="s">
        <v>7</v>
      </c>
      <c r="G26" s="195">
        <v>10</v>
      </c>
      <c r="H26" s="210"/>
      <c r="I26" s="33"/>
      <c r="J26" s="43" t="s">
        <v>7</v>
      </c>
      <c r="K26" s="195">
        <v>10</v>
      </c>
      <c r="L26" s="210"/>
      <c r="M26" s="33"/>
      <c r="N26" s="43"/>
      <c r="O26" s="195"/>
      <c r="P26" s="210"/>
      <c r="Q26" s="33"/>
      <c r="R26" s="43"/>
      <c r="S26" s="195"/>
      <c r="T26" s="210"/>
      <c r="U26" s="34"/>
      <c r="V26" s="43"/>
      <c r="W26" s="195"/>
      <c r="X26" s="210"/>
      <c r="Y26" s="34"/>
      <c r="Z26" s="43"/>
      <c r="AA26" s="195"/>
      <c r="AB26" s="210"/>
      <c r="AC26" s="34"/>
      <c r="AD26" s="43"/>
      <c r="AE26" s="195"/>
      <c r="AF26" s="210"/>
    </row>
    <row r="27" spans="1:33" ht="15.75" customHeight="1" x14ac:dyDescent="0.15">
      <c r="A27" s="33"/>
      <c r="B27" s="43" t="s">
        <v>455</v>
      </c>
      <c r="C27" s="195">
        <v>90</v>
      </c>
      <c r="D27" s="210"/>
      <c r="E27" s="33"/>
      <c r="F27" s="43"/>
      <c r="G27" s="195"/>
      <c r="H27" s="210"/>
      <c r="I27" s="33"/>
      <c r="J27" s="43"/>
      <c r="K27" s="195"/>
      <c r="L27" s="210"/>
      <c r="M27" s="33"/>
      <c r="N27" s="43"/>
      <c r="O27" s="195"/>
      <c r="P27" s="210"/>
      <c r="Q27" s="33"/>
      <c r="R27" s="43"/>
      <c r="S27" s="195"/>
      <c r="T27" s="210"/>
      <c r="U27" s="34"/>
      <c r="V27" s="43"/>
      <c r="W27" s="195"/>
      <c r="X27" s="210"/>
      <c r="Y27" s="34"/>
      <c r="Z27" s="43"/>
      <c r="AA27" s="195"/>
      <c r="AB27" s="210"/>
      <c r="AC27" s="34"/>
      <c r="AD27" s="43"/>
      <c r="AE27" s="195"/>
      <c r="AF27" s="210"/>
    </row>
    <row r="28" spans="1:33" ht="15.75" customHeight="1" x14ac:dyDescent="0.15">
      <c r="A28" s="33"/>
      <c r="B28" s="43" t="s">
        <v>203</v>
      </c>
      <c r="C28" s="195">
        <v>200</v>
      </c>
      <c r="D28" s="210"/>
      <c r="E28" s="33"/>
      <c r="F28" s="43"/>
      <c r="G28" s="195"/>
      <c r="H28" s="210"/>
      <c r="I28" s="33"/>
      <c r="J28" s="43" t="s">
        <v>841</v>
      </c>
      <c r="K28" s="195">
        <v>10</v>
      </c>
      <c r="L28" s="210"/>
      <c r="M28" s="34"/>
      <c r="N28" s="43"/>
      <c r="O28" s="195"/>
      <c r="P28" s="210"/>
      <c r="Q28" s="33"/>
      <c r="R28" s="43"/>
      <c r="S28" s="195"/>
      <c r="T28" s="210"/>
      <c r="U28" s="34"/>
      <c r="V28" s="43"/>
      <c r="W28" s="195"/>
      <c r="X28" s="210"/>
      <c r="Y28" s="34"/>
      <c r="Z28" s="43"/>
      <c r="AA28" s="195"/>
      <c r="AB28" s="210"/>
      <c r="AC28" s="34"/>
      <c r="AD28" s="43"/>
      <c r="AE28" s="195"/>
      <c r="AF28" s="210"/>
    </row>
    <row r="29" spans="1:33" ht="15.75" customHeight="1" x14ac:dyDescent="0.15">
      <c r="A29" s="59"/>
      <c r="B29" s="60" t="s">
        <v>382</v>
      </c>
      <c r="C29" s="53">
        <f>SUM(C24:C28)</f>
        <v>660</v>
      </c>
      <c r="D29" s="61">
        <f>SUM(D24:D28)</f>
        <v>0</v>
      </c>
      <c r="E29" s="59"/>
      <c r="F29" s="60" t="s">
        <v>382</v>
      </c>
      <c r="G29" s="53">
        <f>SUM(G24:G28)</f>
        <v>50</v>
      </c>
      <c r="H29" s="61">
        <f>SUM(H24:H28)</f>
        <v>0</v>
      </c>
      <c r="I29" s="59"/>
      <c r="J29" s="60" t="s">
        <v>382</v>
      </c>
      <c r="K29" s="53">
        <f>SUM(K24:K28)</f>
        <v>30</v>
      </c>
      <c r="L29" s="61">
        <f>SUM(L24:L28)</f>
        <v>0</v>
      </c>
      <c r="M29" s="59"/>
      <c r="N29" s="60" t="s">
        <v>382</v>
      </c>
      <c r="O29" s="53">
        <f>SUM(O24:O28)</f>
        <v>10</v>
      </c>
      <c r="P29" s="61">
        <f>SUM(P24:P28)</f>
        <v>0</v>
      </c>
      <c r="Q29" s="59"/>
      <c r="R29" s="60" t="s">
        <v>382</v>
      </c>
      <c r="S29" s="53">
        <f>SUM(S24:S28)</f>
        <v>10</v>
      </c>
      <c r="T29" s="61">
        <f>SUM(T24:T28)</f>
        <v>0</v>
      </c>
      <c r="U29" s="59"/>
      <c r="V29" s="60" t="s">
        <v>382</v>
      </c>
      <c r="W29" s="53">
        <f>SUM(W24:W28)</f>
        <v>20</v>
      </c>
      <c r="X29" s="61">
        <f>SUM(X24:X28)</f>
        <v>0</v>
      </c>
      <c r="Y29" s="59"/>
      <c r="Z29" s="60"/>
      <c r="AA29" s="53"/>
      <c r="AB29" s="61"/>
      <c r="AC29" s="59"/>
      <c r="AD29" s="60" t="s">
        <v>382</v>
      </c>
      <c r="AE29" s="53">
        <f>SUM(AE24:AE28)</f>
        <v>10</v>
      </c>
      <c r="AF29" s="61">
        <f>SUM(AF24:AF28)</f>
        <v>0</v>
      </c>
    </row>
    <row r="30" spans="1:33" ht="15.75" customHeight="1" x14ac:dyDescent="0.15">
      <c r="A30" s="74"/>
      <c r="B30" s="75" t="s">
        <v>11</v>
      </c>
      <c r="C30" s="76"/>
      <c r="D30" s="77"/>
      <c r="E30" s="171"/>
      <c r="F30" s="172"/>
      <c r="G30" s="76"/>
      <c r="H30" s="77"/>
      <c r="I30" s="71"/>
      <c r="J30" s="71"/>
      <c r="K30" s="72" t="s">
        <v>12</v>
      </c>
      <c r="L30" s="73">
        <f>C33+G33+K33+O33+S33+W33+AA33+AE33</f>
        <v>320</v>
      </c>
      <c r="M30" s="71"/>
      <c r="N30" s="71"/>
      <c r="O30" s="72" t="s">
        <v>13</v>
      </c>
      <c r="P30" s="169">
        <f>D33+H33+L33+P33+T33+X33+AB33+AF33</f>
        <v>0</v>
      </c>
      <c r="Q30" s="78"/>
      <c r="R30" s="79"/>
      <c r="S30" s="80"/>
      <c r="T30" s="81"/>
      <c r="U30" s="81"/>
      <c r="V30" s="81"/>
      <c r="W30" s="81"/>
      <c r="X30" s="81"/>
      <c r="Y30" s="78"/>
      <c r="Z30" s="79"/>
      <c r="AA30" s="125"/>
      <c r="AB30" s="126"/>
      <c r="AC30" s="78"/>
      <c r="AD30" s="79"/>
      <c r="AE30" s="125"/>
      <c r="AF30" s="170"/>
    </row>
    <row r="31" spans="1:33" ht="15.75" customHeight="1" x14ac:dyDescent="0.15">
      <c r="A31" s="213"/>
      <c r="B31" s="214" t="s">
        <v>204</v>
      </c>
      <c r="C31" s="215">
        <v>270</v>
      </c>
      <c r="D31" s="216"/>
      <c r="E31" s="217"/>
      <c r="F31" s="214" t="s">
        <v>8</v>
      </c>
      <c r="G31" s="215">
        <v>10</v>
      </c>
      <c r="H31" s="216"/>
      <c r="I31" s="217"/>
      <c r="J31" s="214" t="s">
        <v>8</v>
      </c>
      <c r="K31" s="215">
        <v>10</v>
      </c>
      <c r="L31" s="216"/>
      <c r="M31" s="217"/>
      <c r="N31" s="214" t="s">
        <v>8</v>
      </c>
      <c r="O31" s="215">
        <v>10</v>
      </c>
      <c r="P31" s="216"/>
      <c r="Q31" s="217"/>
      <c r="R31" s="214" t="s">
        <v>8</v>
      </c>
      <c r="S31" s="215">
        <v>10</v>
      </c>
      <c r="T31" s="216"/>
      <c r="U31" s="217"/>
      <c r="V31" s="214"/>
      <c r="W31" s="215"/>
      <c r="X31" s="216"/>
      <c r="Y31" s="217"/>
      <c r="Z31" s="214"/>
      <c r="AA31" s="215"/>
      <c r="AB31" s="216"/>
      <c r="AC31" s="217"/>
      <c r="AD31" s="214" t="s">
        <v>8</v>
      </c>
      <c r="AE31" s="215">
        <v>10</v>
      </c>
      <c r="AF31" s="216"/>
    </row>
    <row r="32" spans="1:33" ht="15.75" customHeight="1" x14ac:dyDescent="0.15">
      <c r="A32" s="33"/>
      <c r="B32" s="43"/>
      <c r="C32" s="44"/>
      <c r="D32" s="119"/>
      <c r="E32" s="34"/>
      <c r="F32" s="43"/>
      <c r="G32" s="44"/>
      <c r="H32" s="119"/>
      <c r="I32" s="34"/>
      <c r="J32" s="43"/>
      <c r="K32" s="44"/>
      <c r="L32" s="119"/>
      <c r="M32" s="34"/>
      <c r="N32" s="43"/>
      <c r="O32" s="44"/>
      <c r="P32" s="119"/>
      <c r="Q32" s="34"/>
      <c r="R32" s="43"/>
      <c r="S32" s="44"/>
      <c r="T32" s="119"/>
      <c r="U32" s="34"/>
      <c r="V32" s="43"/>
      <c r="W32" s="44"/>
      <c r="X32" s="119"/>
      <c r="Y32" s="34"/>
      <c r="Z32" s="43"/>
      <c r="AA32" s="44"/>
      <c r="AB32" s="119"/>
      <c r="AC32" s="34"/>
      <c r="AD32" s="43"/>
      <c r="AE32" s="44"/>
      <c r="AF32" s="119"/>
    </row>
    <row r="33" spans="1:34" ht="15.75" customHeight="1" x14ac:dyDescent="0.15">
      <c r="A33" s="59"/>
      <c r="B33" s="60" t="s">
        <v>378</v>
      </c>
      <c r="C33" s="53">
        <f>SUM(C31:C32)</f>
        <v>270</v>
      </c>
      <c r="D33" s="61">
        <f>SUM(D31:D32)</f>
        <v>0</v>
      </c>
      <c r="E33" s="59"/>
      <c r="F33" s="60" t="s">
        <v>378</v>
      </c>
      <c r="G33" s="53">
        <f>SUM(G31:G32)</f>
        <v>10</v>
      </c>
      <c r="H33" s="61">
        <f>SUM(H31:H32)</f>
        <v>0</v>
      </c>
      <c r="I33" s="59"/>
      <c r="J33" s="60" t="s">
        <v>378</v>
      </c>
      <c r="K33" s="53">
        <f>SUM(K31:K32)</f>
        <v>10</v>
      </c>
      <c r="L33" s="61">
        <f>SUM(L31:L32)</f>
        <v>0</v>
      </c>
      <c r="M33" s="59"/>
      <c r="N33" s="60" t="s">
        <v>378</v>
      </c>
      <c r="O33" s="53">
        <f>SUM(O31:O32)</f>
        <v>10</v>
      </c>
      <c r="P33" s="61">
        <f>SUM(P31:P32)</f>
        <v>0</v>
      </c>
      <c r="Q33" s="59"/>
      <c r="R33" s="60" t="s">
        <v>378</v>
      </c>
      <c r="S33" s="53">
        <f>SUM(S31:S32)</f>
        <v>10</v>
      </c>
      <c r="T33" s="61">
        <f>SUM(T31:T32)</f>
        <v>0</v>
      </c>
      <c r="U33" s="59"/>
      <c r="V33" s="60"/>
      <c r="W33" s="53"/>
      <c r="X33" s="61"/>
      <c r="Y33" s="59"/>
      <c r="Z33" s="60"/>
      <c r="AA33" s="53"/>
      <c r="AB33" s="61"/>
      <c r="AC33" s="59"/>
      <c r="AD33" s="60" t="s">
        <v>378</v>
      </c>
      <c r="AE33" s="53">
        <f>SUM(AE31:AE32)</f>
        <v>10</v>
      </c>
      <c r="AF33" s="61">
        <f>SUM(AF31:AF32)</f>
        <v>0</v>
      </c>
    </row>
    <row r="34" spans="1:34" ht="15.75" customHeight="1" x14ac:dyDescent="0.15">
      <c r="A34" s="74"/>
      <c r="B34" s="75" t="s">
        <v>303</v>
      </c>
      <c r="C34" s="76"/>
      <c r="D34" s="77"/>
      <c r="E34" s="171"/>
      <c r="F34" s="172"/>
      <c r="G34" s="76"/>
      <c r="H34" s="77"/>
      <c r="I34" s="71"/>
      <c r="J34" s="71"/>
      <c r="K34" s="72" t="s">
        <v>301</v>
      </c>
      <c r="L34" s="73">
        <f>C38+G38+K38+O38+S38+W38+AA38+AE38</f>
        <v>1850</v>
      </c>
      <c r="M34" s="71"/>
      <c r="N34" s="71"/>
      <c r="O34" s="72" t="s">
        <v>302</v>
      </c>
      <c r="P34" s="169">
        <f>D38+H38+L38+P38+T38+X38+AB38+AF38</f>
        <v>0</v>
      </c>
      <c r="Q34" s="78"/>
      <c r="R34" s="79"/>
      <c r="S34" s="80"/>
      <c r="T34" s="81"/>
      <c r="U34" s="81"/>
      <c r="V34" s="81"/>
      <c r="W34" s="81"/>
      <c r="X34" s="81"/>
      <c r="Y34" s="78"/>
      <c r="Z34" s="79"/>
      <c r="AA34" s="125"/>
      <c r="AB34" s="126"/>
      <c r="AC34" s="78"/>
      <c r="AD34" s="79"/>
      <c r="AE34" s="125"/>
      <c r="AF34" s="170"/>
    </row>
    <row r="35" spans="1:34" ht="15.75" customHeight="1" x14ac:dyDescent="0.15">
      <c r="A35" s="33"/>
      <c r="B35" s="43" t="s">
        <v>206</v>
      </c>
      <c r="C35" s="195">
        <v>590</v>
      </c>
      <c r="D35" s="210"/>
      <c r="E35" s="34"/>
      <c r="F35" s="43" t="s">
        <v>206</v>
      </c>
      <c r="G35" s="195">
        <v>70</v>
      </c>
      <c r="H35" s="210"/>
      <c r="I35" s="34"/>
      <c r="J35" s="43" t="s">
        <v>930</v>
      </c>
      <c r="K35" s="195">
        <v>40</v>
      </c>
      <c r="L35" s="210"/>
      <c r="M35" s="34"/>
      <c r="N35" s="43" t="s">
        <v>930</v>
      </c>
      <c r="O35" s="195">
        <v>10</v>
      </c>
      <c r="P35" s="210"/>
      <c r="Q35" s="34"/>
      <c r="R35" s="43" t="s">
        <v>930</v>
      </c>
      <c r="S35" s="195">
        <v>10</v>
      </c>
      <c r="T35" s="210"/>
      <c r="U35" s="34"/>
      <c r="V35" s="43" t="s">
        <v>930</v>
      </c>
      <c r="W35" s="195">
        <v>10</v>
      </c>
      <c r="X35" s="210"/>
      <c r="Y35" s="34"/>
      <c r="Z35" s="43"/>
      <c r="AA35" s="195"/>
      <c r="AB35" s="210"/>
      <c r="AC35" s="34"/>
      <c r="AD35" s="43" t="s">
        <v>930</v>
      </c>
      <c r="AE35" s="195">
        <v>30</v>
      </c>
      <c r="AF35" s="210"/>
    </row>
    <row r="36" spans="1:34" ht="15.75" customHeight="1" x14ac:dyDescent="0.15">
      <c r="A36" s="33"/>
      <c r="B36" s="43" t="s">
        <v>207</v>
      </c>
      <c r="C36" s="195">
        <v>490</v>
      </c>
      <c r="D36" s="210"/>
      <c r="E36" s="34"/>
      <c r="F36" s="43"/>
      <c r="G36" s="195"/>
      <c r="H36" s="210"/>
      <c r="I36" s="34"/>
      <c r="J36" s="43"/>
      <c r="K36" s="195"/>
      <c r="L36" s="210"/>
      <c r="M36" s="34"/>
      <c r="N36" s="43"/>
      <c r="O36" s="195"/>
      <c r="P36" s="210"/>
      <c r="Q36" s="34"/>
      <c r="R36" s="43"/>
      <c r="S36" s="195"/>
      <c r="T36" s="210"/>
      <c r="U36" s="34"/>
      <c r="V36" s="43"/>
      <c r="W36" s="195"/>
      <c r="X36" s="210"/>
      <c r="Y36" s="34"/>
      <c r="Z36" s="43"/>
      <c r="AA36" s="195"/>
      <c r="AB36" s="210"/>
      <c r="AC36" s="34"/>
      <c r="AD36" s="43"/>
      <c r="AE36" s="195"/>
      <c r="AF36" s="210"/>
    </row>
    <row r="37" spans="1:34" ht="15.75" customHeight="1" x14ac:dyDescent="0.15">
      <c r="A37" s="35"/>
      <c r="B37" s="45" t="s">
        <v>595</v>
      </c>
      <c r="C37" s="196">
        <v>560</v>
      </c>
      <c r="D37" s="212"/>
      <c r="E37" s="36"/>
      <c r="F37" s="45"/>
      <c r="G37" s="196"/>
      <c r="H37" s="212"/>
      <c r="I37" s="36"/>
      <c r="J37" s="45" t="s">
        <v>926</v>
      </c>
      <c r="K37" s="196">
        <v>10</v>
      </c>
      <c r="L37" s="212"/>
      <c r="M37" s="36"/>
      <c r="N37" s="45" t="s">
        <v>926</v>
      </c>
      <c r="O37" s="196">
        <v>10</v>
      </c>
      <c r="P37" s="212"/>
      <c r="Q37" s="36"/>
      <c r="R37" s="45"/>
      <c r="S37" s="196"/>
      <c r="T37" s="212"/>
      <c r="U37" s="36"/>
      <c r="V37" s="45" t="s">
        <v>926</v>
      </c>
      <c r="W37" s="196">
        <v>10</v>
      </c>
      <c r="X37" s="212"/>
      <c r="Y37" s="36"/>
      <c r="Z37" s="45"/>
      <c r="AA37" s="196"/>
      <c r="AB37" s="212"/>
      <c r="AC37" s="36"/>
      <c r="AD37" s="45" t="s">
        <v>926</v>
      </c>
      <c r="AE37" s="196">
        <v>10</v>
      </c>
      <c r="AF37" s="212"/>
    </row>
    <row r="38" spans="1:34" ht="15.75" customHeight="1" x14ac:dyDescent="0.15">
      <c r="A38" s="59"/>
      <c r="B38" s="60" t="s">
        <v>456</v>
      </c>
      <c r="C38" s="53">
        <f>SUM(C35:C37)</f>
        <v>1640</v>
      </c>
      <c r="D38" s="61">
        <f>SUM(D35:D37)</f>
        <v>0</v>
      </c>
      <c r="E38" s="59"/>
      <c r="F38" s="60" t="s">
        <v>456</v>
      </c>
      <c r="G38" s="53">
        <f>SUM(G35:G37)</f>
        <v>70</v>
      </c>
      <c r="H38" s="61">
        <f>SUM(H35:H37)</f>
        <v>0</v>
      </c>
      <c r="I38" s="59"/>
      <c r="J38" s="60" t="s">
        <v>456</v>
      </c>
      <c r="K38" s="53">
        <f>SUM(K35:K37)</f>
        <v>50</v>
      </c>
      <c r="L38" s="61">
        <f>SUM(L35:L37)</f>
        <v>0</v>
      </c>
      <c r="M38" s="59"/>
      <c r="N38" s="60" t="s">
        <v>456</v>
      </c>
      <c r="O38" s="53">
        <f>SUM(O35:O37)</f>
        <v>20</v>
      </c>
      <c r="P38" s="61">
        <f>SUM(P35:P37)</f>
        <v>0</v>
      </c>
      <c r="Q38" s="59"/>
      <c r="R38" s="60" t="s">
        <v>456</v>
      </c>
      <c r="S38" s="53">
        <f>SUM(S35:S37)</f>
        <v>10</v>
      </c>
      <c r="T38" s="61">
        <f>SUM(T35:T37)</f>
        <v>0</v>
      </c>
      <c r="U38" s="59"/>
      <c r="V38" s="60" t="s">
        <v>456</v>
      </c>
      <c r="W38" s="53">
        <f>SUM(W35:W37)</f>
        <v>20</v>
      </c>
      <c r="X38" s="61">
        <f>SUM(X35:X37)</f>
        <v>0</v>
      </c>
      <c r="Y38" s="59"/>
      <c r="Z38" s="60"/>
      <c r="AA38" s="53"/>
      <c r="AB38" s="61"/>
      <c r="AC38" s="59"/>
      <c r="AD38" s="60" t="s">
        <v>456</v>
      </c>
      <c r="AE38" s="53">
        <f>SUM(AE35:AE37)</f>
        <v>40</v>
      </c>
      <c r="AF38" s="61">
        <f>SUM(AF35:AF37)</f>
        <v>0</v>
      </c>
    </row>
    <row r="39" spans="1:34" ht="15.75" customHeight="1" x14ac:dyDescent="0.15">
      <c r="A39" s="59"/>
      <c r="B39" s="60" t="s">
        <v>678</v>
      </c>
      <c r="C39" s="53">
        <f>C11+C14+C22+C29+C33+C38</f>
        <v>9340</v>
      </c>
      <c r="D39" s="61">
        <f>D11+D14+D22+D29+D33+D38</f>
        <v>0</v>
      </c>
      <c r="E39" s="59"/>
      <c r="F39" s="60" t="s">
        <v>678</v>
      </c>
      <c r="G39" s="53">
        <f>G11+G14+G22+G29+G33+G38</f>
        <v>850</v>
      </c>
      <c r="H39" s="61">
        <f>H11+H14+H22+H29+H33+H38</f>
        <v>0</v>
      </c>
      <c r="I39" s="59"/>
      <c r="J39" s="60" t="s">
        <v>678</v>
      </c>
      <c r="K39" s="53">
        <f>K11+K14+K22+K29+K33+K38</f>
        <v>270</v>
      </c>
      <c r="L39" s="61">
        <f>L11+L14+L22+L29+L33+L38</f>
        <v>0</v>
      </c>
      <c r="M39" s="59"/>
      <c r="N39" s="60" t="s">
        <v>678</v>
      </c>
      <c r="O39" s="53">
        <f>O11+O14+O22+O29+O33+O38</f>
        <v>130</v>
      </c>
      <c r="P39" s="61">
        <f>P11+P14+P22+P29+P33+P38</f>
        <v>0</v>
      </c>
      <c r="Q39" s="59"/>
      <c r="R39" s="60" t="s">
        <v>678</v>
      </c>
      <c r="S39" s="53">
        <f>S11+S14+S22+S29+S33+S38</f>
        <v>80</v>
      </c>
      <c r="T39" s="61">
        <f>T11+T14+T22+T29+T33+T38</f>
        <v>0</v>
      </c>
      <c r="U39" s="59"/>
      <c r="V39" s="60" t="s">
        <v>678</v>
      </c>
      <c r="W39" s="53">
        <f>W11+W14+W22+W29+W33+W38</f>
        <v>60</v>
      </c>
      <c r="X39" s="61">
        <f>X11+X14+X22+X29+X33+X38</f>
        <v>0</v>
      </c>
      <c r="Y39" s="59"/>
      <c r="Z39" s="60"/>
      <c r="AA39" s="53"/>
      <c r="AB39" s="61"/>
      <c r="AC39" s="59"/>
      <c r="AD39" s="60" t="s">
        <v>678</v>
      </c>
      <c r="AE39" s="53">
        <f>AE11+AE14+AE22+AE29+AE33+AE38</f>
        <v>180</v>
      </c>
      <c r="AF39" s="61">
        <f>AF11+AF14+AF22+AF29+AF33+AF38</f>
        <v>0</v>
      </c>
    </row>
    <row r="40" spans="1:34" ht="15.75" customHeight="1" x14ac:dyDescent="0.15">
      <c r="A40" s="74"/>
      <c r="B40" s="83" t="s">
        <v>15</v>
      </c>
      <c r="C40" s="76"/>
      <c r="D40" s="77"/>
      <c r="E40" s="171"/>
      <c r="F40" s="172"/>
      <c r="G40" s="76"/>
      <c r="H40" s="77"/>
      <c r="I40" s="71"/>
      <c r="J40" s="71"/>
      <c r="K40" s="72" t="s">
        <v>296</v>
      </c>
      <c r="L40" s="73">
        <f>C45+G45+K45+O45+S45+W45+AA45+AE45</f>
        <v>1310</v>
      </c>
      <c r="M40" s="71"/>
      <c r="N40" s="71"/>
      <c r="O40" s="72" t="s">
        <v>297</v>
      </c>
      <c r="P40" s="169">
        <f>D45+H45+L45+P45+T45+X45+AB45+AF45</f>
        <v>0</v>
      </c>
      <c r="Q40" s="78"/>
      <c r="R40" s="79"/>
      <c r="S40" s="80"/>
      <c r="T40" s="81"/>
      <c r="U40" s="81"/>
      <c r="V40" s="81"/>
      <c r="W40" s="81"/>
      <c r="X40" s="81"/>
      <c r="Y40" s="78"/>
      <c r="Z40" s="79"/>
      <c r="AA40" s="125"/>
      <c r="AB40" s="126"/>
      <c r="AC40" s="78"/>
      <c r="AD40" s="79"/>
      <c r="AE40" s="125"/>
      <c r="AF40" s="170"/>
      <c r="AG40" s="50"/>
      <c r="AH40" s="42"/>
    </row>
    <row r="41" spans="1:34" ht="15.75" customHeight="1" x14ac:dyDescent="0.15">
      <c r="A41" s="33"/>
      <c r="B41" s="43" t="s">
        <v>452</v>
      </c>
      <c r="C41" s="195">
        <v>230</v>
      </c>
      <c r="D41" s="210"/>
      <c r="E41" s="34"/>
      <c r="F41" s="43" t="s">
        <v>452</v>
      </c>
      <c r="G41" s="195">
        <v>50</v>
      </c>
      <c r="H41" s="210"/>
      <c r="I41" s="33"/>
      <c r="J41" s="43" t="s">
        <v>9</v>
      </c>
      <c r="K41" s="195">
        <v>30</v>
      </c>
      <c r="L41" s="210"/>
      <c r="M41" s="33"/>
      <c r="N41" s="43" t="s">
        <v>9</v>
      </c>
      <c r="O41" s="195">
        <v>10</v>
      </c>
      <c r="P41" s="210"/>
      <c r="Q41" s="33"/>
      <c r="R41" s="43" t="s">
        <v>9</v>
      </c>
      <c r="S41" s="195">
        <v>10</v>
      </c>
      <c r="T41" s="210"/>
      <c r="U41" s="34"/>
      <c r="V41" s="43" t="s">
        <v>9</v>
      </c>
      <c r="W41" s="195">
        <v>80</v>
      </c>
      <c r="X41" s="210"/>
      <c r="Y41" s="34"/>
      <c r="Z41" s="43"/>
      <c r="AA41" s="195"/>
      <c r="AB41" s="210"/>
      <c r="AC41" s="34"/>
      <c r="AD41" s="43" t="s">
        <v>9</v>
      </c>
      <c r="AE41" s="195">
        <v>20</v>
      </c>
      <c r="AF41" s="210"/>
    </row>
    <row r="42" spans="1:34" ht="15.75" customHeight="1" x14ac:dyDescent="0.15">
      <c r="A42" s="33"/>
      <c r="B42" s="43" t="s">
        <v>453</v>
      </c>
      <c r="C42" s="195">
        <v>140</v>
      </c>
      <c r="D42" s="210"/>
      <c r="E42" s="33"/>
      <c r="F42" s="43" t="s">
        <v>10</v>
      </c>
      <c r="G42" s="195">
        <v>50</v>
      </c>
      <c r="H42" s="210"/>
      <c r="I42" s="33"/>
      <c r="J42" s="43" t="s">
        <v>10</v>
      </c>
      <c r="K42" s="195">
        <v>10</v>
      </c>
      <c r="L42" s="210"/>
      <c r="M42" s="33"/>
      <c r="N42" s="43" t="s">
        <v>10</v>
      </c>
      <c r="O42" s="195">
        <v>10</v>
      </c>
      <c r="P42" s="210"/>
      <c r="Q42" s="33"/>
      <c r="R42" s="43" t="s">
        <v>10</v>
      </c>
      <c r="S42" s="195">
        <v>10</v>
      </c>
      <c r="T42" s="210"/>
      <c r="U42" s="34"/>
      <c r="V42" s="43" t="s">
        <v>10</v>
      </c>
      <c r="W42" s="195">
        <v>20</v>
      </c>
      <c r="X42" s="210"/>
      <c r="Y42" s="34"/>
      <c r="Z42" s="43"/>
      <c r="AA42" s="195"/>
      <c r="AB42" s="210"/>
      <c r="AC42" s="34"/>
      <c r="AD42" s="43"/>
      <c r="AE42" s="195"/>
      <c r="AF42" s="210"/>
    </row>
    <row r="43" spans="1:34" ht="15.75" customHeight="1" x14ac:dyDescent="0.15">
      <c r="A43" s="33"/>
      <c r="B43" s="43" t="s">
        <v>205</v>
      </c>
      <c r="C43" s="195">
        <v>480</v>
      </c>
      <c r="D43" s="210"/>
      <c r="E43" s="34"/>
      <c r="F43" s="43" t="s">
        <v>211</v>
      </c>
      <c r="G43" s="195">
        <v>80</v>
      </c>
      <c r="H43" s="210"/>
      <c r="I43" s="34"/>
      <c r="J43" s="43" t="s">
        <v>552</v>
      </c>
      <c r="K43" s="195">
        <v>30</v>
      </c>
      <c r="L43" s="210"/>
      <c r="M43" s="34"/>
      <c r="N43" s="43" t="s">
        <v>552</v>
      </c>
      <c r="O43" s="195">
        <v>10</v>
      </c>
      <c r="P43" s="210"/>
      <c r="Q43" s="34"/>
      <c r="R43" s="43"/>
      <c r="S43" s="195"/>
      <c r="T43" s="210"/>
      <c r="U43" s="34"/>
      <c r="V43" s="43" t="s">
        <v>552</v>
      </c>
      <c r="W43" s="195">
        <v>20</v>
      </c>
      <c r="X43" s="210"/>
      <c r="Y43" s="217"/>
      <c r="Z43" s="214"/>
      <c r="AA43" s="215"/>
      <c r="AB43" s="216"/>
      <c r="AC43" s="34"/>
      <c r="AD43" s="43" t="s">
        <v>552</v>
      </c>
      <c r="AE43" s="195">
        <v>20</v>
      </c>
      <c r="AF43" s="210"/>
    </row>
    <row r="44" spans="1:34" ht="15.75" customHeight="1" x14ac:dyDescent="0.15">
      <c r="A44" s="33"/>
      <c r="B44" s="43"/>
      <c r="C44" s="195"/>
      <c r="D44" s="210"/>
      <c r="E44" s="34"/>
      <c r="F44" s="43"/>
      <c r="G44" s="195"/>
      <c r="H44" s="210"/>
      <c r="I44" s="34"/>
      <c r="J44" s="43"/>
      <c r="K44" s="195"/>
      <c r="L44" s="210"/>
      <c r="M44" s="34"/>
      <c r="N44" s="43"/>
      <c r="O44" s="195"/>
      <c r="P44" s="210"/>
      <c r="Q44" s="34"/>
      <c r="R44" s="43"/>
      <c r="S44" s="195"/>
      <c r="T44" s="210"/>
      <c r="U44" s="34"/>
      <c r="V44" s="43"/>
      <c r="W44" s="195"/>
      <c r="X44" s="210"/>
      <c r="Y44" s="34"/>
      <c r="Z44" s="43"/>
      <c r="AA44" s="195"/>
      <c r="AB44" s="210"/>
      <c r="AC44" s="34"/>
      <c r="AD44" s="43"/>
      <c r="AE44" s="195"/>
      <c r="AF44" s="210"/>
    </row>
    <row r="45" spans="1:34" ht="15.75" customHeight="1" x14ac:dyDescent="0.15">
      <c r="A45" s="59"/>
      <c r="B45" s="60" t="s">
        <v>383</v>
      </c>
      <c r="C45" s="53">
        <f>SUM(C41:C44)</f>
        <v>850</v>
      </c>
      <c r="D45" s="61">
        <f>SUM(D41:D44)</f>
        <v>0</v>
      </c>
      <c r="E45" s="59"/>
      <c r="F45" s="60" t="s">
        <v>383</v>
      </c>
      <c r="G45" s="53">
        <f>SUM(G41:G44)</f>
        <v>180</v>
      </c>
      <c r="H45" s="61">
        <f>SUM(H41:H44)</f>
        <v>0</v>
      </c>
      <c r="I45" s="59"/>
      <c r="J45" s="60" t="s">
        <v>383</v>
      </c>
      <c r="K45" s="53">
        <f>SUM(K41:K44)</f>
        <v>70</v>
      </c>
      <c r="L45" s="61">
        <f>SUM(L41:L44)</f>
        <v>0</v>
      </c>
      <c r="M45" s="59"/>
      <c r="N45" s="60" t="s">
        <v>383</v>
      </c>
      <c r="O45" s="53">
        <f>SUM(O41:O44)</f>
        <v>30</v>
      </c>
      <c r="P45" s="61">
        <f>SUM(P41:P44)</f>
        <v>0</v>
      </c>
      <c r="Q45" s="59"/>
      <c r="R45" s="60" t="s">
        <v>383</v>
      </c>
      <c r="S45" s="53">
        <f>SUM(S41:S44)</f>
        <v>20</v>
      </c>
      <c r="T45" s="61">
        <f>SUM(T41:T44)</f>
        <v>0</v>
      </c>
      <c r="U45" s="59"/>
      <c r="V45" s="60" t="s">
        <v>383</v>
      </c>
      <c r="W45" s="53">
        <f>SUM(W41:W44)</f>
        <v>120</v>
      </c>
      <c r="X45" s="61">
        <f>SUM(X41:X44)</f>
        <v>0</v>
      </c>
      <c r="Y45" s="59"/>
      <c r="Z45" s="60"/>
      <c r="AA45" s="53"/>
      <c r="AB45" s="61"/>
      <c r="AC45" s="59"/>
      <c r="AD45" s="60" t="s">
        <v>383</v>
      </c>
      <c r="AE45" s="53">
        <f>SUM(AE41:AE44)</f>
        <v>40</v>
      </c>
      <c r="AF45" s="61">
        <f>SUM(AF41:AF44)</f>
        <v>0</v>
      </c>
    </row>
    <row r="46" spans="1:34" ht="15.75" customHeight="1" x14ac:dyDescent="0.15">
      <c r="A46" s="46"/>
      <c r="B46" s="198" t="s">
        <v>609</v>
      </c>
      <c r="N46" s="37" t="s">
        <v>739</v>
      </c>
      <c r="V46" s="48"/>
      <c r="AF46" s="62" t="s">
        <v>905</v>
      </c>
    </row>
    <row r="47" spans="1:34" ht="15.75" customHeight="1" x14ac:dyDescent="0.15">
      <c r="B47" s="37" t="s">
        <v>0</v>
      </c>
      <c r="N47" s="37" t="s">
        <v>936</v>
      </c>
    </row>
    <row r="48" spans="1:34" ht="15.75" customHeight="1" x14ac:dyDescent="0.15">
      <c r="B48" s="37" t="s">
        <v>682</v>
      </c>
      <c r="N48" s="37" t="s">
        <v>937</v>
      </c>
    </row>
    <row r="49" spans="2:2" ht="15.75" customHeight="1" x14ac:dyDescent="0.15">
      <c r="B49" s="37" t="s">
        <v>708</v>
      </c>
    </row>
  </sheetData>
  <sheetProtection algorithmName="SHA-512" hashValue="JsvZVkGPnDBvAZ+ewJY0MJpxWDEESD/+H2v/AHC9ZP6x0TYmsal7zr8YyRcw997YCZMM6Qr5zEFquQ8ZYuUamA==" saltValue="OiPYFtdzlv02tljc9Og+pA=="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49"/>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1017</v>
      </c>
      <c r="AG1" s="85"/>
    </row>
    <row r="2" spans="1:34" ht="15" customHeight="1" x14ac:dyDescent="0.15">
      <c r="AF2" s="99" t="str">
        <f>松江1!AF2</f>
        <v>島根県部数表</v>
      </c>
      <c r="AG2" s="86"/>
    </row>
    <row r="3" spans="1:34" ht="15" customHeight="1" x14ac:dyDescent="0.15">
      <c r="AF3" s="122" t="s">
        <v>134</v>
      </c>
    </row>
    <row r="4" spans="1:34" ht="5.0999999999999996" customHeight="1" x14ac:dyDescent="0.15"/>
    <row r="5" spans="1:34" ht="15.95" customHeight="1" x14ac:dyDescent="0.15">
      <c r="A5" s="31"/>
      <c r="B5" s="56" t="s">
        <v>148</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361</v>
      </c>
      <c r="AE5" s="57" t="s">
        <v>355</v>
      </c>
      <c r="AF5" s="58" t="s">
        <v>356</v>
      </c>
      <c r="AG5" s="118">
        <v>5</v>
      </c>
      <c r="AH5" s="42"/>
    </row>
    <row r="6" spans="1:34" ht="15.95" customHeight="1" x14ac:dyDescent="0.15">
      <c r="A6" s="74"/>
      <c r="B6" s="83" t="s">
        <v>483</v>
      </c>
      <c r="C6" s="76"/>
      <c r="D6" s="77"/>
      <c r="E6" s="171"/>
      <c r="F6" s="172"/>
      <c r="G6" s="76"/>
      <c r="H6" s="77"/>
      <c r="I6" s="71"/>
      <c r="J6" s="71"/>
      <c r="K6" s="72" t="s">
        <v>484</v>
      </c>
      <c r="L6" s="73">
        <f>C21+G21+K21+O21+S21+W21+AA21+AE21</f>
        <v>4490</v>
      </c>
      <c r="M6" s="71"/>
      <c r="N6" s="71"/>
      <c r="O6" s="72" t="s">
        <v>485</v>
      </c>
      <c r="P6" s="169">
        <f>D21+H21+L21+P21+T21+X21+AB21+AF21</f>
        <v>0</v>
      </c>
      <c r="Q6" s="78"/>
      <c r="R6" s="79"/>
      <c r="S6" s="80"/>
      <c r="T6" s="81"/>
      <c r="U6" s="81"/>
      <c r="V6" s="81"/>
      <c r="W6" s="81"/>
      <c r="X6" s="81"/>
      <c r="Y6" s="78"/>
      <c r="Z6" s="79"/>
      <c r="AA6" s="125"/>
      <c r="AB6" s="126"/>
      <c r="AC6" s="78"/>
      <c r="AD6" s="79"/>
      <c r="AE6" s="125"/>
      <c r="AF6" s="170"/>
    </row>
    <row r="7" spans="1:34" ht="15.95" customHeight="1" x14ac:dyDescent="0.15">
      <c r="A7" s="74"/>
      <c r="B7" s="75" t="s">
        <v>45</v>
      </c>
      <c r="C7" s="76"/>
      <c r="D7" s="77"/>
      <c r="E7" s="171"/>
      <c r="F7" s="172"/>
      <c r="G7" s="76"/>
      <c r="H7" s="77"/>
      <c r="I7" s="71"/>
      <c r="J7" s="71"/>
      <c r="K7" s="72" t="s">
        <v>46</v>
      </c>
      <c r="L7" s="73">
        <f>C9+G9+K9+O9+S9+W9+AA9+AE9</f>
        <v>3570</v>
      </c>
      <c r="M7" s="71"/>
      <c r="N7" s="71"/>
      <c r="O7" s="72" t="s">
        <v>47</v>
      </c>
      <c r="P7" s="169">
        <f>D9+H9+L9+P9+T9+X9+AB9+AF9</f>
        <v>0</v>
      </c>
      <c r="Q7" s="78"/>
      <c r="R7" s="79"/>
      <c r="S7" s="80"/>
      <c r="T7" s="81"/>
      <c r="U7" s="81"/>
      <c r="V7" s="81"/>
      <c r="W7" s="81"/>
      <c r="X7" s="81"/>
      <c r="Y7" s="78"/>
      <c r="Z7" s="79"/>
      <c r="AA7" s="125"/>
      <c r="AB7" s="126"/>
      <c r="AC7" s="78"/>
      <c r="AD7" s="79"/>
      <c r="AE7" s="125"/>
      <c r="AF7" s="170"/>
      <c r="AG7" s="41" t="s">
        <v>499</v>
      </c>
    </row>
    <row r="8" spans="1:34" ht="15.95" customHeight="1" x14ac:dyDescent="0.15">
      <c r="A8" s="82"/>
      <c r="B8" s="47" t="s">
        <v>486</v>
      </c>
      <c r="C8" s="226">
        <v>2610</v>
      </c>
      <c r="D8" s="219"/>
      <c r="E8" s="38"/>
      <c r="F8" s="47" t="s">
        <v>486</v>
      </c>
      <c r="G8" s="226">
        <v>650</v>
      </c>
      <c r="H8" s="219"/>
      <c r="I8" s="82"/>
      <c r="J8" s="47" t="s">
        <v>48</v>
      </c>
      <c r="K8" s="226">
        <v>200</v>
      </c>
      <c r="L8" s="219"/>
      <c r="M8" s="82"/>
      <c r="N8" s="47" t="s">
        <v>908</v>
      </c>
      <c r="O8" s="226">
        <v>60</v>
      </c>
      <c r="P8" s="219"/>
      <c r="Q8" s="82"/>
      <c r="R8" s="47"/>
      <c r="S8" s="226"/>
      <c r="T8" s="219"/>
      <c r="U8" s="38"/>
      <c r="V8" s="47"/>
      <c r="W8" s="226"/>
      <c r="X8" s="219"/>
      <c r="Y8" s="38"/>
      <c r="Z8" s="47"/>
      <c r="AA8" s="226"/>
      <c r="AB8" s="219"/>
      <c r="AC8" s="38"/>
      <c r="AD8" s="47" t="s">
        <v>909</v>
      </c>
      <c r="AE8" s="226">
        <v>50</v>
      </c>
      <c r="AF8" s="219"/>
      <c r="AG8" s="41" t="s">
        <v>500</v>
      </c>
    </row>
    <row r="9" spans="1:34" ht="15.95" customHeight="1" x14ac:dyDescent="0.15">
      <c r="A9" s="59"/>
      <c r="B9" s="60" t="s">
        <v>481</v>
      </c>
      <c r="C9" s="53">
        <f>SUM(C8)</f>
        <v>2610</v>
      </c>
      <c r="D9" s="61">
        <f>SUM(D8)</f>
        <v>0</v>
      </c>
      <c r="E9" s="59"/>
      <c r="F9" s="60" t="s">
        <v>481</v>
      </c>
      <c r="G9" s="53">
        <f>SUM(G8)</f>
        <v>650</v>
      </c>
      <c r="H9" s="61">
        <f>SUM(H8)</f>
        <v>0</v>
      </c>
      <c r="I9" s="59"/>
      <c r="J9" s="60" t="s">
        <v>481</v>
      </c>
      <c r="K9" s="53">
        <f>SUM(K8)</f>
        <v>200</v>
      </c>
      <c r="L9" s="61">
        <f>SUM(L8)</f>
        <v>0</v>
      </c>
      <c r="M9" s="59"/>
      <c r="N9" s="60" t="s">
        <v>481</v>
      </c>
      <c r="O9" s="53">
        <f>SUM(O8)</f>
        <v>60</v>
      </c>
      <c r="P9" s="61">
        <f>SUM(P8)</f>
        <v>0</v>
      </c>
      <c r="Q9" s="59"/>
      <c r="R9" s="60"/>
      <c r="S9" s="53"/>
      <c r="T9" s="61"/>
      <c r="U9" s="59"/>
      <c r="V9" s="60"/>
      <c r="W9" s="53"/>
      <c r="X9" s="61"/>
      <c r="Y9" s="59"/>
      <c r="Z9" s="60"/>
      <c r="AA9" s="53"/>
      <c r="AB9" s="61"/>
      <c r="AC9" s="59"/>
      <c r="AD9" s="60" t="s">
        <v>481</v>
      </c>
      <c r="AE9" s="53">
        <f>SUM(AE8)</f>
        <v>50</v>
      </c>
      <c r="AF9" s="61">
        <f>SUM(AF8)</f>
        <v>0</v>
      </c>
      <c r="AG9" s="41" t="s">
        <v>501</v>
      </c>
    </row>
    <row r="10" spans="1:34" ht="15.95" customHeight="1" x14ac:dyDescent="0.15">
      <c r="A10" s="74"/>
      <c r="B10" s="75" t="s">
        <v>331</v>
      </c>
      <c r="C10" s="76"/>
      <c r="D10" s="77"/>
      <c r="E10" s="171"/>
      <c r="F10" s="172"/>
      <c r="G10" s="76"/>
      <c r="H10" s="77"/>
      <c r="I10" s="71"/>
      <c r="J10" s="71"/>
      <c r="K10" s="72" t="s">
        <v>332</v>
      </c>
      <c r="L10" s="73">
        <f>C13+G13+K13+O13+S13+W13+AA13+AE13</f>
        <v>350</v>
      </c>
      <c r="M10" s="71"/>
      <c r="N10" s="71"/>
      <c r="O10" s="72" t="s">
        <v>333</v>
      </c>
      <c r="P10" s="169">
        <f>D13+H13+L13+P13+T13+X13+AB13+AF13</f>
        <v>0</v>
      </c>
      <c r="Q10" s="78"/>
      <c r="R10" s="79"/>
      <c r="S10" s="80"/>
      <c r="T10" s="81"/>
      <c r="U10" s="81"/>
      <c r="V10" s="81"/>
      <c r="W10" s="81"/>
      <c r="X10" s="81"/>
      <c r="Y10" s="78"/>
      <c r="Z10" s="79"/>
      <c r="AA10" s="125"/>
      <c r="AB10" s="126"/>
      <c r="AC10" s="78"/>
      <c r="AD10" s="79"/>
      <c r="AE10" s="125"/>
      <c r="AF10" s="170"/>
    </row>
    <row r="11" spans="1:34" ht="15.95" customHeight="1" x14ac:dyDescent="0.15">
      <c r="A11" s="35"/>
      <c r="B11" s="45" t="s">
        <v>487</v>
      </c>
      <c r="C11" s="196">
        <v>250</v>
      </c>
      <c r="D11" s="212"/>
      <c r="E11" s="36"/>
      <c r="F11" s="45" t="s">
        <v>49</v>
      </c>
      <c r="G11" s="196">
        <v>30</v>
      </c>
      <c r="H11" s="212"/>
      <c r="I11" s="35"/>
      <c r="J11" s="45" t="s">
        <v>49</v>
      </c>
      <c r="K11" s="196">
        <v>20</v>
      </c>
      <c r="L11" s="212"/>
      <c r="M11" s="35"/>
      <c r="N11" s="45" t="s">
        <v>49</v>
      </c>
      <c r="O11" s="196">
        <v>10</v>
      </c>
      <c r="P11" s="212"/>
      <c r="Q11" s="35"/>
      <c r="R11" s="45"/>
      <c r="S11" s="196"/>
      <c r="T11" s="212"/>
      <c r="U11" s="36"/>
      <c r="V11" s="45"/>
      <c r="W11" s="196"/>
      <c r="X11" s="212"/>
      <c r="Y11" s="36"/>
      <c r="Z11" s="45"/>
      <c r="AA11" s="196"/>
      <c r="AB11" s="212"/>
      <c r="AC11" s="36"/>
      <c r="AD11" s="45" t="s">
        <v>49</v>
      </c>
      <c r="AE11" s="196">
        <v>10</v>
      </c>
      <c r="AF11" s="212"/>
      <c r="AG11" s="41" t="s">
        <v>252</v>
      </c>
    </row>
    <row r="12" spans="1:34" ht="15.95" customHeight="1" x14ac:dyDescent="0.15">
      <c r="A12" s="33"/>
      <c r="B12" s="43" t="s">
        <v>488</v>
      </c>
      <c r="C12" s="195">
        <v>30</v>
      </c>
      <c r="D12" s="210"/>
      <c r="E12" s="34"/>
      <c r="F12" s="43"/>
      <c r="G12" s="195"/>
      <c r="H12" s="210"/>
      <c r="I12" s="33"/>
      <c r="J12" s="43"/>
      <c r="K12" s="195"/>
      <c r="L12" s="210"/>
      <c r="M12" s="33"/>
      <c r="N12" s="43"/>
      <c r="O12" s="195"/>
      <c r="P12" s="210"/>
      <c r="Q12" s="33"/>
      <c r="R12" s="43"/>
      <c r="S12" s="195"/>
      <c r="T12" s="210"/>
      <c r="U12" s="34"/>
      <c r="V12" s="43"/>
      <c r="W12" s="195"/>
      <c r="X12" s="210"/>
      <c r="Y12" s="34"/>
      <c r="Z12" s="43"/>
      <c r="AA12" s="195"/>
      <c r="AB12" s="210"/>
      <c r="AC12" s="34"/>
      <c r="AD12" s="43"/>
      <c r="AE12" s="195"/>
      <c r="AF12" s="210"/>
      <c r="AG12" s="41" t="s">
        <v>253</v>
      </c>
    </row>
    <row r="13" spans="1:34" ht="15.95" customHeight="1" x14ac:dyDescent="0.15">
      <c r="A13" s="59"/>
      <c r="B13" s="60" t="s">
        <v>481</v>
      </c>
      <c r="C13" s="53">
        <f>SUM(C11:C12)</f>
        <v>280</v>
      </c>
      <c r="D13" s="61">
        <f>SUM(D11:D12)</f>
        <v>0</v>
      </c>
      <c r="E13" s="59"/>
      <c r="F13" s="60" t="s">
        <v>481</v>
      </c>
      <c r="G13" s="53">
        <f>SUM(G11:G12)</f>
        <v>30</v>
      </c>
      <c r="H13" s="61">
        <f>SUM(H11:H12)</f>
        <v>0</v>
      </c>
      <c r="I13" s="59"/>
      <c r="J13" s="60" t="s">
        <v>481</v>
      </c>
      <c r="K13" s="53">
        <f>SUM(K11:K12)</f>
        <v>20</v>
      </c>
      <c r="L13" s="61">
        <f>SUM(L11:L12)</f>
        <v>0</v>
      </c>
      <c r="M13" s="59"/>
      <c r="N13" s="60" t="s">
        <v>481</v>
      </c>
      <c r="O13" s="53">
        <f>SUM(O11:O12)</f>
        <v>10</v>
      </c>
      <c r="P13" s="61">
        <f>SUM(P11:P12)</f>
        <v>0</v>
      </c>
      <c r="Q13" s="59"/>
      <c r="R13" s="60"/>
      <c r="S13" s="53"/>
      <c r="T13" s="61"/>
      <c r="U13" s="59"/>
      <c r="V13" s="60"/>
      <c r="W13" s="53"/>
      <c r="X13" s="61"/>
      <c r="Y13" s="59"/>
      <c r="Z13" s="60"/>
      <c r="AA13" s="53"/>
      <c r="AB13" s="61"/>
      <c r="AC13" s="59"/>
      <c r="AD13" s="60" t="s">
        <v>481</v>
      </c>
      <c r="AE13" s="53">
        <f>SUM(AE11:AE12)</f>
        <v>10</v>
      </c>
      <c r="AF13" s="61">
        <f>SUM(AF11:AF12)</f>
        <v>0</v>
      </c>
      <c r="AG13" s="41" t="s">
        <v>254</v>
      </c>
    </row>
    <row r="14" spans="1:34" ht="15.95" customHeight="1" x14ac:dyDescent="0.15">
      <c r="A14" s="74"/>
      <c r="B14" s="75" t="s">
        <v>328</v>
      </c>
      <c r="C14" s="76"/>
      <c r="D14" s="77"/>
      <c r="E14" s="171"/>
      <c r="F14" s="172"/>
      <c r="G14" s="76"/>
      <c r="H14" s="77"/>
      <c r="I14" s="71"/>
      <c r="J14" s="71"/>
      <c r="K14" s="72" t="s">
        <v>329</v>
      </c>
      <c r="L14" s="73">
        <f>C18+G18+K18+O18+S18+W18+AA18+AE18</f>
        <v>570</v>
      </c>
      <c r="M14" s="71"/>
      <c r="N14" s="71"/>
      <c r="O14" s="72" t="s">
        <v>330</v>
      </c>
      <c r="P14" s="169">
        <f>D18+H18+L18+P18+T18+X18+AB18+AF18</f>
        <v>0</v>
      </c>
      <c r="Q14" s="78"/>
      <c r="R14" s="79"/>
      <c r="S14" s="80"/>
      <c r="T14" s="81"/>
      <c r="U14" s="81"/>
      <c r="V14" s="81"/>
      <c r="W14" s="81"/>
      <c r="X14" s="81"/>
      <c r="Y14" s="78"/>
      <c r="Z14" s="79"/>
      <c r="AA14" s="125"/>
      <c r="AB14" s="126"/>
      <c r="AC14" s="78"/>
      <c r="AD14" s="79"/>
      <c r="AE14" s="125"/>
      <c r="AF14" s="170"/>
    </row>
    <row r="15" spans="1:34" ht="15.95" customHeight="1" x14ac:dyDescent="0.15">
      <c r="A15" s="33"/>
      <c r="B15" s="43" t="s">
        <v>489</v>
      </c>
      <c r="C15" s="195">
        <v>140</v>
      </c>
      <c r="D15" s="210"/>
      <c r="E15" s="33"/>
      <c r="F15" s="43" t="s">
        <v>489</v>
      </c>
      <c r="G15" s="195">
        <v>180</v>
      </c>
      <c r="H15" s="210"/>
      <c r="I15" s="33"/>
      <c r="J15" s="43" t="s">
        <v>50</v>
      </c>
      <c r="K15" s="195">
        <v>10</v>
      </c>
      <c r="L15" s="210"/>
      <c r="M15" s="33"/>
      <c r="N15" s="43" t="s">
        <v>50</v>
      </c>
      <c r="O15" s="195">
        <v>10</v>
      </c>
      <c r="P15" s="210"/>
      <c r="Q15" s="33"/>
      <c r="R15" s="43"/>
      <c r="S15" s="195"/>
      <c r="T15" s="210"/>
      <c r="U15" s="34"/>
      <c r="V15" s="43"/>
      <c r="W15" s="195"/>
      <c r="X15" s="210"/>
      <c r="Y15" s="34"/>
      <c r="Z15" s="43"/>
      <c r="AA15" s="195"/>
      <c r="AB15" s="210"/>
      <c r="AC15" s="34"/>
      <c r="AD15" s="43" t="s">
        <v>50</v>
      </c>
      <c r="AE15" s="195">
        <v>10</v>
      </c>
      <c r="AF15" s="210"/>
      <c r="AG15" s="41" t="s">
        <v>255</v>
      </c>
    </row>
    <row r="16" spans="1:34" ht="15.95" customHeight="1" x14ac:dyDescent="0.15">
      <c r="A16" s="33"/>
      <c r="B16" s="43" t="s">
        <v>490</v>
      </c>
      <c r="C16" s="195">
        <v>170</v>
      </c>
      <c r="D16" s="210"/>
      <c r="E16" s="33"/>
      <c r="F16" s="43"/>
      <c r="G16" s="195"/>
      <c r="H16" s="210"/>
      <c r="I16" s="33"/>
      <c r="J16" s="43" t="s">
        <v>51</v>
      </c>
      <c r="K16" s="195">
        <v>30</v>
      </c>
      <c r="L16" s="210"/>
      <c r="M16" s="34"/>
      <c r="N16" s="43" t="s">
        <v>51</v>
      </c>
      <c r="O16" s="195">
        <v>10</v>
      </c>
      <c r="P16" s="210"/>
      <c r="Q16" s="33"/>
      <c r="R16" s="43"/>
      <c r="S16" s="195"/>
      <c r="T16" s="210"/>
      <c r="U16" s="34"/>
      <c r="V16" s="43"/>
      <c r="W16" s="195"/>
      <c r="X16" s="210"/>
      <c r="Y16" s="34"/>
      <c r="Z16" s="43"/>
      <c r="AA16" s="195"/>
      <c r="AB16" s="210"/>
      <c r="AC16" s="34"/>
      <c r="AD16" s="43" t="s">
        <v>51</v>
      </c>
      <c r="AE16" s="195">
        <v>10</v>
      </c>
      <c r="AF16" s="210"/>
      <c r="AG16" s="41" t="s">
        <v>256</v>
      </c>
    </row>
    <row r="17" spans="1:34" ht="15.95" customHeight="1" x14ac:dyDescent="0.15">
      <c r="A17" s="33"/>
      <c r="B17" s="43"/>
      <c r="C17" s="195"/>
      <c r="D17" s="210"/>
      <c r="E17" s="33"/>
      <c r="F17" s="43"/>
      <c r="G17" s="195"/>
      <c r="H17" s="210"/>
      <c r="I17" s="33"/>
      <c r="J17" s="43"/>
      <c r="K17" s="195"/>
      <c r="L17" s="210"/>
      <c r="M17" s="34"/>
      <c r="N17" s="43"/>
      <c r="O17" s="195"/>
      <c r="P17" s="210"/>
      <c r="Q17" s="33"/>
      <c r="R17" s="43"/>
      <c r="S17" s="195"/>
      <c r="T17" s="210"/>
      <c r="U17" s="34"/>
      <c r="V17" s="43"/>
      <c r="W17" s="195"/>
      <c r="X17" s="210"/>
      <c r="Y17" s="34"/>
      <c r="Z17" s="43"/>
      <c r="AA17" s="195"/>
      <c r="AB17" s="210"/>
      <c r="AC17" s="34"/>
      <c r="AD17" s="43"/>
      <c r="AE17" s="195"/>
      <c r="AF17" s="210"/>
      <c r="AG17" s="41" t="s">
        <v>257</v>
      </c>
    </row>
    <row r="18" spans="1:34" ht="15.95" customHeight="1" x14ac:dyDescent="0.15">
      <c r="A18" s="59"/>
      <c r="B18" s="60" t="s">
        <v>481</v>
      </c>
      <c r="C18" s="53">
        <f>SUM(C15:C17)</f>
        <v>310</v>
      </c>
      <c r="D18" s="61">
        <f>SUM(D15:D17)</f>
        <v>0</v>
      </c>
      <c r="E18" s="59"/>
      <c r="F18" s="60" t="s">
        <v>481</v>
      </c>
      <c r="G18" s="53">
        <f>SUM(G15:G17)</f>
        <v>180</v>
      </c>
      <c r="H18" s="61">
        <f>SUM(H15:H17)</f>
        <v>0</v>
      </c>
      <c r="I18" s="59"/>
      <c r="J18" s="60" t="s">
        <v>481</v>
      </c>
      <c r="K18" s="53">
        <f>SUM(K15:K17)</f>
        <v>40</v>
      </c>
      <c r="L18" s="61">
        <f>SUM(L15:L17)</f>
        <v>0</v>
      </c>
      <c r="M18" s="59"/>
      <c r="N18" s="60" t="s">
        <v>481</v>
      </c>
      <c r="O18" s="53">
        <f>SUM(O15:O17)</f>
        <v>20</v>
      </c>
      <c r="P18" s="61">
        <f>SUM(P15:P17)</f>
        <v>0</v>
      </c>
      <c r="Q18" s="59"/>
      <c r="R18" s="60"/>
      <c r="S18" s="53"/>
      <c r="T18" s="61"/>
      <c r="U18" s="59"/>
      <c r="V18" s="60"/>
      <c r="W18" s="53"/>
      <c r="X18" s="61"/>
      <c r="Y18" s="59"/>
      <c r="Z18" s="60"/>
      <c r="AA18" s="53"/>
      <c r="AB18" s="61"/>
      <c r="AC18" s="59"/>
      <c r="AD18" s="60" t="s">
        <v>481</v>
      </c>
      <c r="AE18" s="53">
        <f>SUM(AE15:AE17)</f>
        <v>20</v>
      </c>
      <c r="AF18" s="61">
        <f>SUM(AF15:AF17)</f>
        <v>0</v>
      </c>
      <c r="AG18" s="41">
        <v>1</v>
      </c>
    </row>
    <row r="19" spans="1:34" ht="15.95" customHeight="1" x14ac:dyDescent="0.15">
      <c r="A19" s="74"/>
      <c r="B19" s="75" t="s">
        <v>1015</v>
      </c>
      <c r="C19" s="76"/>
      <c r="D19" s="77"/>
      <c r="E19" s="171"/>
      <c r="F19" s="172"/>
      <c r="G19" s="76"/>
      <c r="H19" s="77"/>
      <c r="I19" s="71"/>
      <c r="J19" s="71"/>
      <c r="K19" s="72"/>
      <c r="L19" s="73"/>
      <c r="M19" s="71"/>
      <c r="N19" s="71"/>
      <c r="O19" s="72"/>
      <c r="P19" s="169"/>
      <c r="Q19" s="78"/>
      <c r="R19" s="79"/>
      <c r="S19" s="80"/>
      <c r="T19" s="81"/>
      <c r="U19" s="81"/>
      <c r="V19" s="81"/>
      <c r="W19" s="81"/>
      <c r="X19" s="81"/>
      <c r="Y19" s="78"/>
      <c r="Z19" s="79"/>
      <c r="AA19" s="125"/>
      <c r="AB19" s="126"/>
      <c r="AC19" s="78"/>
      <c r="AD19" s="79"/>
      <c r="AE19" s="125"/>
      <c r="AF19" s="170"/>
    </row>
    <row r="20" spans="1:34" ht="15.95" customHeight="1" x14ac:dyDescent="0.15">
      <c r="A20" s="33"/>
      <c r="B20" s="43" t="s">
        <v>1016</v>
      </c>
      <c r="C20" s="195"/>
      <c r="D20" s="210"/>
      <c r="E20" s="33"/>
      <c r="F20" s="43"/>
      <c r="G20" s="195"/>
      <c r="H20" s="210"/>
      <c r="I20" s="33"/>
      <c r="J20" s="43"/>
      <c r="K20" s="195"/>
      <c r="L20" s="210"/>
      <c r="M20" s="34"/>
      <c r="N20" s="43"/>
      <c r="O20" s="195"/>
      <c r="P20" s="210"/>
      <c r="Q20" s="33"/>
      <c r="R20" s="43"/>
      <c r="S20" s="195"/>
      <c r="T20" s="210"/>
      <c r="U20" s="34"/>
      <c r="V20" s="43"/>
      <c r="W20" s="195"/>
      <c r="X20" s="210"/>
      <c r="Y20" s="34"/>
      <c r="Z20" s="43"/>
      <c r="AA20" s="195"/>
      <c r="AB20" s="210"/>
      <c r="AC20" s="34"/>
      <c r="AD20" s="43"/>
      <c r="AE20" s="195"/>
      <c r="AF20" s="210"/>
    </row>
    <row r="21" spans="1:34" ht="15.95" customHeight="1" x14ac:dyDescent="0.15">
      <c r="A21" s="59"/>
      <c r="B21" s="60" t="s">
        <v>482</v>
      </c>
      <c r="C21" s="53">
        <f>C9+C13+C18</f>
        <v>3200</v>
      </c>
      <c r="D21" s="61">
        <f>D9+D13+D18</f>
        <v>0</v>
      </c>
      <c r="E21" s="59"/>
      <c r="F21" s="60" t="s">
        <v>482</v>
      </c>
      <c r="G21" s="53">
        <f>G9+G13+G18</f>
        <v>860</v>
      </c>
      <c r="H21" s="61">
        <f>H9+H13+H18</f>
        <v>0</v>
      </c>
      <c r="I21" s="59"/>
      <c r="J21" s="60" t="s">
        <v>482</v>
      </c>
      <c r="K21" s="53">
        <f>K9+K13+K18</f>
        <v>260</v>
      </c>
      <c r="L21" s="61">
        <f>L9+L13+L18</f>
        <v>0</v>
      </c>
      <c r="M21" s="59"/>
      <c r="N21" s="60" t="s">
        <v>482</v>
      </c>
      <c r="O21" s="53">
        <f>O9+O13+O18</f>
        <v>90</v>
      </c>
      <c r="P21" s="61">
        <f>P9+P13+P18</f>
        <v>0</v>
      </c>
      <c r="Q21" s="59"/>
      <c r="R21" s="60"/>
      <c r="S21" s="53"/>
      <c r="T21" s="61"/>
      <c r="U21" s="59"/>
      <c r="V21" s="60"/>
      <c r="W21" s="53"/>
      <c r="X21" s="61"/>
      <c r="Y21" s="59"/>
      <c r="Z21" s="60"/>
      <c r="AA21" s="53"/>
      <c r="AB21" s="61"/>
      <c r="AC21" s="59"/>
      <c r="AD21" s="60" t="s">
        <v>482</v>
      </c>
      <c r="AE21" s="53">
        <f>AE9+AE13+AE18</f>
        <v>80</v>
      </c>
      <c r="AF21" s="61">
        <f>AF9+AF13+AF18</f>
        <v>0</v>
      </c>
    </row>
    <row r="22" spans="1:34" ht="15.95" customHeight="1" x14ac:dyDescent="0.15">
      <c r="A22" s="31"/>
      <c r="B22" s="32" t="s">
        <v>308</v>
      </c>
      <c r="C22" s="63"/>
      <c r="D22" s="64"/>
      <c r="E22" s="174"/>
      <c r="F22" s="175"/>
      <c r="G22" s="63"/>
      <c r="H22" s="64"/>
      <c r="I22" s="55"/>
      <c r="J22" s="55"/>
      <c r="K22" s="69" t="s">
        <v>309</v>
      </c>
      <c r="L22" s="70">
        <f>出雲2!C41+出雲2!G41+出雲2!K41+出雲2!O41+出雲2!S41+出雲2!W41+出雲2!AA41+出雲2!AE41</f>
        <v>47440</v>
      </c>
      <c r="M22" s="55"/>
      <c r="N22" s="55"/>
      <c r="O22" s="69" t="s">
        <v>310</v>
      </c>
      <c r="P22" s="173">
        <f>出雲2!D41+出雲2!H41+出雲2!L41+出雲2!P41+出雲2!T41+出雲2!X41+出雲2!AB41+出雲2!AF41</f>
        <v>0</v>
      </c>
      <c r="Q22" s="65"/>
      <c r="R22" s="66"/>
      <c r="S22" s="67"/>
      <c r="T22" s="68"/>
      <c r="U22" s="68"/>
      <c r="V22" s="68"/>
      <c r="W22" s="68"/>
      <c r="X22" s="68"/>
      <c r="Y22" s="65"/>
      <c r="Z22" s="66"/>
      <c r="AA22" s="127"/>
      <c r="AB22" s="128"/>
      <c r="AC22" s="65"/>
      <c r="AD22" s="66"/>
      <c r="AE22" s="127"/>
      <c r="AF22" s="176"/>
      <c r="AH22" s="42"/>
    </row>
    <row r="23" spans="1:34" ht="15.95" customHeight="1" x14ac:dyDescent="0.15">
      <c r="A23" s="74"/>
      <c r="B23" s="75" t="s">
        <v>19</v>
      </c>
      <c r="C23" s="76"/>
      <c r="D23" s="77"/>
      <c r="E23" s="171"/>
      <c r="F23" s="172"/>
      <c r="G23" s="76"/>
      <c r="H23" s="77"/>
      <c r="I23" s="71"/>
      <c r="J23" s="71"/>
      <c r="K23" s="72" t="s">
        <v>20</v>
      </c>
      <c r="L23" s="73">
        <f>C41+G41+K41+O41+S41+W41+AA41+AE41</f>
        <v>25300</v>
      </c>
      <c r="M23" s="71"/>
      <c r="N23" s="71"/>
      <c r="O23" s="72" t="s">
        <v>21</v>
      </c>
      <c r="P23" s="169">
        <f>D41+H41+L41+P41+T41+X41+AB41+AF41</f>
        <v>0</v>
      </c>
      <c r="Q23" s="78"/>
      <c r="R23" s="79"/>
      <c r="S23" s="80"/>
      <c r="T23" s="81"/>
      <c r="U23" s="81"/>
      <c r="V23" s="81"/>
      <c r="W23" s="81"/>
      <c r="X23" s="81"/>
      <c r="Y23" s="78"/>
      <c r="Z23" s="79"/>
      <c r="AA23" s="125"/>
      <c r="AB23" s="126"/>
      <c r="AC23" s="78"/>
      <c r="AD23" s="79"/>
      <c r="AE23" s="125"/>
      <c r="AF23" s="170"/>
      <c r="AH23" s="42"/>
    </row>
    <row r="24" spans="1:34" ht="15.95" customHeight="1" x14ac:dyDescent="0.15">
      <c r="A24" s="33"/>
      <c r="B24" s="43" t="s">
        <v>443</v>
      </c>
      <c r="C24" s="195">
        <v>2600</v>
      </c>
      <c r="D24" s="210"/>
      <c r="E24" s="34"/>
      <c r="F24" s="43" t="s">
        <v>17</v>
      </c>
      <c r="G24" s="195">
        <v>800</v>
      </c>
      <c r="H24" s="210"/>
      <c r="I24" s="33"/>
      <c r="J24" s="43" t="s">
        <v>305</v>
      </c>
      <c r="K24" s="195">
        <v>760</v>
      </c>
      <c r="L24" s="210"/>
      <c r="M24" s="33"/>
      <c r="N24" s="43" t="s">
        <v>304</v>
      </c>
      <c r="O24" s="195">
        <v>900</v>
      </c>
      <c r="P24" s="210"/>
      <c r="Q24" s="33"/>
      <c r="R24" s="43" t="s">
        <v>684</v>
      </c>
      <c r="S24" s="195">
        <v>30</v>
      </c>
      <c r="T24" s="210"/>
      <c r="U24" s="34"/>
      <c r="V24" s="43" t="s">
        <v>32</v>
      </c>
      <c r="W24" s="195">
        <v>40</v>
      </c>
      <c r="X24" s="210"/>
      <c r="Y24" s="34"/>
      <c r="Z24" s="43"/>
      <c r="AA24" s="195"/>
      <c r="AB24" s="210"/>
      <c r="AC24" s="34"/>
      <c r="AD24" s="43" t="s">
        <v>539</v>
      </c>
      <c r="AE24" s="195">
        <v>250</v>
      </c>
      <c r="AF24" s="210"/>
    </row>
    <row r="25" spans="1:34" ht="15.95" customHeight="1" x14ac:dyDescent="0.15">
      <c r="A25" s="33"/>
      <c r="B25" s="45" t="s">
        <v>188</v>
      </c>
      <c r="C25" s="195">
        <v>2500</v>
      </c>
      <c r="D25" s="210"/>
      <c r="E25" s="33"/>
      <c r="F25" s="43" t="s">
        <v>16</v>
      </c>
      <c r="G25" s="195">
        <v>1700</v>
      </c>
      <c r="H25" s="210"/>
      <c r="I25" s="33"/>
      <c r="J25" s="43" t="s">
        <v>306</v>
      </c>
      <c r="K25" s="195">
        <v>650</v>
      </c>
      <c r="L25" s="210"/>
      <c r="M25" s="33"/>
      <c r="N25" s="43"/>
      <c r="O25" s="195"/>
      <c r="P25" s="210"/>
      <c r="Q25" s="33"/>
      <c r="R25" s="43" t="s">
        <v>18</v>
      </c>
      <c r="S25" s="195">
        <v>60</v>
      </c>
      <c r="T25" s="210"/>
      <c r="U25" s="34"/>
      <c r="V25" s="43" t="s">
        <v>33</v>
      </c>
      <c r="W25" s="195">
        <v>40</v>
      </c>
      <c r="X25" s="210"/>
      <c r="Y25" s="34"/>
      <c r="Z25" s="43"/>
      <c r="AA25" s="195"/>
      <c r="AB25" s="210"/>
      <c r="AC25" s="34"/>
      <c r="AD25" s="43" t="s">
        <v>538</v>
      </c>
      <c r="AE25" s="195">
        <v>220</v>
      </c>
      <c r="AF25" s="210"/>
    </row>
    <row r="26" spans="1:34" ht="15.95" customHeight="1" x14ac:dyDescent="0.15">
      <c r="A26" s="33"/>
      <c r="B26" s="45" t="s">
        <v>777</v>
      </c>
      <c r="C26" s="195">
        <v>740</v>
      </c>
      <c r="D26" s="210"/>
      <c r="E26" s="33"/>
      <c r="F26" s="45"/>
      <c r="G26" s="196"/>
      <c r="H26" s="210"/>
      <c r="I26" s="33"/>
      <c r="J26" s="43"/>
      <c r="K26" s="195"/>
      <c r="L26" s="210"/>
      <c r="M26" s="33"/>
      <c r="N26" s="43"/>
      <c r="O26" s="195"/>
      <c r="P26" s="210"/>
      <c r="Q26" s="33"/>
      <c r="R26" s="43"/>
      <c r="S26" s="195"/>
      <c r="T26" s="210"/>
      <c r="U26" s="34"/>
      <c r="V26" s="43"/>
      <c r="W26" s="195"/>
      <c r="X26" s="210"/>
      <c r="Y26" s="34"/>
      <c r="Z26" s="43"/>
      <c r="AA26" s="195"/>
      <c r="AB26" s="210"/>
      <c r="AC26" s="34"/>
      <c r="AD26" s="43"/>
      <c r="AE26" s="195"/>
      <c r="AF26" s="210"/>
    </row>
    <row r="27" spans="1:34" ht="15.95" customHeight="1" x14ac:dyDescent="0.15">
      <c r="A27" s="33"/>
      <c r="B27" s="45" t="s">
        <v>736</v>
      </c>
      <c r="C27" s="195">
        <v>910</v>
      </c>
      <c r="D27" s="210"/>
      <c r="E27" s="33"/>
      <c r="F27" s="45"/>
      <c r="G27" s="196"/>
      <c r="H27" s="210"/>
      <c r="I27" s="33"/>
      <c r="J27" s="43"/>
      <c r="K27" s="195"/>
      <c r="L27" s="210"/>
      <c r="M27" s="33"/>
      <c r="N27" s="43"/>
      <c r="O27" s="195"/>
      <c r="P27" s="210"/>
      <c r="Q27" s="33"/>
      <c r="R27" s="43"/>
      <c r="S27" s="195"/>
      <c r="T27" s="210"/>
      <c r="U27" s="34"/>
      <c r="V27" s="43"/>
      <c r="W27" s="195"/>
      <c r="X27" s="210"/>
      <c r="Y27" s="34"/>
      <c r="Z27" s="43"/>
      <c r="AA27" s="195"/>
      <c r="AB27" s="210"/>
      <c r="AC27" s="34"/>
      <c r="AD27" s="43"/>
      <c r="AE27" s="195"/>
      <c r="AF27" s="210"/>
    </row>
    <row r="28" spans="1:34" ht="15.95" customHeight="1" x14ac:dyDescent="0.15">
      <c r="A28" s="33"/>
      <c r="B28" s="45" t="s">
        <v>583</v>
      </c>
      <c r="C28" s="195">
        <v>2300</v>
      </c>
      <c r="D28" s="210"/>
      <c r="E28" s="34"/>
      <c r="F28" s="45"/>
      <c r="G28" s="196"/>
      <c r="H28" s="210"/>
      <c r="I28" s="33"/>
      <c r="J28" s="43"/>
      <c r="K28" s="195"/>
      <c r="L28" s="210"/>
      <c r="M28" s="33"/>
      <c r="N28" s="43"/>
      <c r="O28" s="195"/>
      <c r="P28" s="210"/>
      <c r="Q28" s="33"/>
      <c r="R28" s="43" t="s">
        <v>597</v>
      </c>
      <c r="S28" s="195">
        <v>30</v>
      </c>
      <c r="T28" s="210"/>
      <c r="U28" s="34"/>
      <c r="V28" s="43"/>
      <c r="W28" s="195"/>
      <c r="X28" s="210"/>
      <c r="Y28" s="34"/>
      <c r="Z28" s="43"/>
      <c r="AA28" s="195"/>
      <c r="AB28" s="210"/>
      <c r="AC28" s="34"/>
      <c r="AD28" s="43"/>
      <c r="AE28" s="195"/>
      <c r="AF28" s="210"/>
    </row>
    <row r="29" spans="1:34" ht="15.95" customHeight="1" x14ac:dyDescent="0.15">
      <c r="A29" s="35"/>
      <c r="B29" s="45" t="s">
        <v>189</v>
      </c>
      <c r="C29" s="196">
        <v>1650</v>
      </c>
      <c r="D29" s="212"/>
      <c r="E29" s="36"/>
      <c r="F29" s="45" t="s">
        <v>307</v>
      </c>
      <c r="G29" s="196">
        <v>400</v>
      </c>
      <c r="H29" s="212"/>
      <c r="I29" s="35"/>
      <c r="J29" s="45"/>
      <c r="K29" s="196"/>
      <c r="L29" s="212"/>
      <c r="M29" s="35"/>
      <c r="N29" s="45" t="s">
        <v>36</v>
      </c>
      <c r="O29" s="196">
        <v>40</v>
      </c>
      <c r="P29" s="212"/>
      <c r="Q29" s="35"/>
      <c r="R29" s="45"/>
      <c r="S29" s="196"/>
      <c r="T29" s="212"/>
      <c r="U29" s="36"/>
      <c r="V29" s="45"/>
      <c r="W29" s="196"/>
      <c r="X29" s="212"/>
      <c r="Y29" s="36"/>
      <c r="Z29" s="45"/>
      <c r="AA29" s="196"/>
      <c r="AB29" s="212"/>
      <c r="AC29" s="36"/>
      <c r="AD29" s="45"/>
      <c r="AE29" s="196"/>
      <c r="AF29" s="212"/>
    </row>
    <row r="30" spans="1:34" ht="15.95" customHeight="1" x14ac:dyDescent="0.15">
      <c r="A30" s="33"/>
      <c r="B30" s="45" t="s">
        <v>190</v>
      </c>
      <c r="C30" s="195">
        <v>720</v>
      </c>
      <c r="D30" s="210"/>
      <c r="E30" s="34"/>
      <c r="F30" s="45" t="s">
        <v>699</v>
      </c>
      <c r="G30" s="195">
        <v>40</v>
      </c>
      <c r="H30" s="210"/>
      <c r="I30" s="33"/>
      <c r="J30" s="45"/>
      <c r="K30" s="195"/>
      <c r="L30" s="210"/>
      <c r="M30" s="33"/>
      <c r="N30" s="45" t="s">
        <v>37</v>
      </c>
      <c r="O30" s="195">
        <v>10</v>
      </c>
      <c r="P30" s="210"/>
      <c r="Q30" s="33"/>
      <c r="R30" s="45" t="s">
        <v>37</v>
      </c>
      <c r="S30" s="195">
        <v>10</v>
      </c>
      <c r="T30" s="210"/>
      <c r="U30" s="34"/>
      <c r="V30" s="43"/>
      <c r="W30" s="195"/>
      <c r="X30" s="210"/>
      <c r="Y30" s="34"/>
      <c r="Z30" s="43"/>
      <c r="AA30" s="195"/>
      <c r="AB30" s="210"/>
      <c r="AC30" s="34"/>
      <c r="AD30" s="45"/>
      <c r="AE30" s="195"/>
      <c r="AF30" s="210"/>
    </row>
    <row r="31" spans="1:34" ht="15.95" customHeight="1" x14ac:dyDescent="0.15">
      <c r="A31" s="33"/>
      <c r="B31" s="45" t="s">
        <v>372</v>
      </c>
      <c r="C31" s="195">
        <v>820</v>
      </c>
      <c r="D31" s="210"/>
      <c r="E31" s="33"/>
      <c r="F31" s="45"/>
      <c r="G31" s="195"/>
      <c r="H31" s="210"/>
      <c r="I31" s="33"/>
      <c r="J31" s="43"/>
      <c r="K31" s="195"/>
      <c r="L31" s="210"/>
      <c r="M31" s="33"/>
      <c r="N31" s="45" t="s">
        <v>38</v>
      </c>
      <c r="O31" s="195">
        <v>20</v>
      </c>
      <c r="P31" s="210"/>
      <c r="Q31" s="33"/>
      <c r="R31" s="45" t="s">
        <v>38</v>
      </c>
      <c r="S31" s="195">
        <v>10</v>
      </c>
      <c r="T31" s="210"/>
      <c r="U31" s="34"/>
      <c r="V31" s="43"/>
      <c r="W31" s="195"/>
      <c r="X31" s="210"/>
      <c r="Y31" s="34"/>
      <c r="Z31" s="43"/>
      <c r="AA31" s="195"/>
      <c r="AB31" s="210"/>
      <c r="AC31" s="34"/>
      <c r="AD31" s="43"/>
      <c r="AE31" s="195"/>
      <c r="AF31" s="210"/>
    </row>
    <row r="32" spans="1:34" ht="15.95" customHeight="1" x14ac:dyDescent="0.15">
      <c r="A32" s="33"/>
      <c r="B32" s="45" t="s">
        <v>191</v>
      </c>
      <c r="C32" s="195">
        <v>1200</v>
      </c>
      <c r="D32" s="210"/>
      <c r="E32" s="33"/>
      <c r="F32" s="45" t="s">
        <v>191</v>
      </c>
      <c r="G32" s="195">
        <v>250</v>
      </c>
      <c r="H32" s="210"/>
      <c r="I32" s="33"/>
      <c r="J32" s="45" t="s">
        <v>543</v>
      </c>
      <c r="K32" s="195">
        <v>120</v>
      </c>
      <c r="L32" s="210"/>
      <c r="M32" s="33"/>
      <c r="N32" s="45" t="s">
        <v>31</v>
      </c>
      <c r="O32" s="195">
        <v>10</v>
      </c>
      <c r="P32" s="210"/>
      <c r="Q32" s="33"/>
      <c r="R32" s="45"/>
      <c r="S32" s="195"/>
      <c r="T32" s="210"/>
      <c r="U32" s="34"/>
      <c r="V32" s="45"/>
      <c r="W32" s="195"/>
      <c r="X32" s="210"/>
      <c r="Y32" s="34"/>
      <c r="Z32" s="45"/>
      <c r="AA32" s="195"/>
      <c r="AB32" s="210"/>
      <c r="AC32" s="34"/>
      <c r="AD32" s="45"/>
      <c r="AE32" s="195"/>
      <c r="AF32" s="210"/>
    </row>
    <row r="33" spans="1:32" ht="15.95" customHeight="1" x14ac:dyDescent="0.15">
      <c r="A33" s="33"/>
      <c r="B33" s="45" t="s">
        <v>444</v>
      </c>
      <c r="C33" s="195">
        <v>890</v>
      </c>
      <c r="D33" s="210"/>
      <c r="E33" s="33"/>
      <c r="F33" s="45"/>
      <c r="G33" s="195"/>
      <c r="H33" s="210"/>
      <c r="I33" s="33"/>
      <c r="J33" s="43"/>
      <c r="K33" s="195"/>
      <c r="L33" s="210"/>
      <c r="M33" s="34"/>
      <c r="N33" s="45" t="s">
        <v>444</v>
      </c>
      <c r="O33" s="195">
        <v>30</v>
      </c>
      <c r="P33" s="210"/>
      <c r="Q33" s="33"/>
      <c r="R33" s="45"/>
      <c r="S33" s="195"/>
      <c r="T33" s="210"/>
      <c r="U33" s="34"/>
      <c r="V33" s="43"/>
      <c r="W33" s="195"/>
      <c r="X33" s="210"/>
      <c r="Y33" s="34"/>
      <c r="Z33" s="43"/>
      <c r="AA33" s="195"/>
      <c r="AB33" s="210"/>
      <c r="AC33" s="34"/>
      <c r="AD33" s="45"/>
      <c r="AE33" s="195"/>
      <c r="AF33" s="210"/>
    </row>
    <row r="34" spans="1:32" ht="15.95" customHeight="1" x14ac:dyDescent="0.15">
      <c r="A34" s="33"/>
      <c r="B34" s="45" t="s">
        <v>192</v>
      </c>
      <c r="C34" s="195">
        <v>560</v>
      </c>
      <c r="D34" s="210"/>
      <c r="E34" s="34"/>
      <c r="F34" s="45" t="s">
        <v>39</v>
      </c>
      <c r="G34" s="195">
        <v>30</v>
      </c>
      <c r="H34" s="210"/>
      <c r="I34" s="33"/>
      <c r="J34" s="45" t="s">
        <v>39</v>
      </c>
      <c r="K34" s="195">
        <v>20</v>
      </c>
      <c r="L34" s="210"/>
      <c r="M34" s="34"/>
      <c r="N34" s="45" t="s">
        <v>39</v>
      </c>
      <c r="O34" s="195">
        <v>10</v>
      </c>
      <c r="P34" s="210"/>
      <c r="Q34" s="34"/>
      <c r="R34" s="45" t="s">
        <v>39</v>
      </c>
      <c r="S34" s="195">
        <v>10</v>
      </c>
      <c r="T34" s="210"/>
      <c r="U34" s="34"/>
      <c r="V34" s="43"/>
      <c r="W34" s="195"/>
      <c r="X34" s="210"/>
      <c r="Y34" s="34"/>
      <c r="Z34" s="43"/>
      <c r="AA34" s="195"/>
      <c r="AB34" s="210"/>
      <c r="AC34" s="34"/>
      <c r="AD34" s="45" t="s">
        <v>826</v>
      </c>
      <c r="AE34" s="195">
        <v>10</v>
      </c>
      <c r="AF34" s="210"/>
    </row>
    <row r="35" spans="1:32" ht="15.95" customHeight="1" x14ac:dyDescent="0.15">
      <c r="A35" s="33"/>
      <c r="B35" s="45"/>
      <c r="C35" s="195"/>
      <c r="D35" s="210"/>
      <c r="E35" s="34"/>
      <c r="F35" s="45"/>
      <c r="G35" s="195"/>
      <c r="H35" s="210"/>
      <c r="I35" s="33"/>
      <c r="J35" s="45"/>
      <c r="K35" s="195"/>
      <c r="L35" s="210"/>
      <c r="M35" s="34"/>
      <c r="N35" s="45"/>
      <c r="O35" s="195"/>
      <c r="P35" s="210"/>
      <c r="Q35" s="34"/>
      <c r="R35" s="43"/>
      <c r="S35" s="195"/>
      <c r="T35" s="210"/>
      <c r="U35" s="34"/>
      <c r="V35" s="43"/>
      <c r="W35" s="195"/>
      <c r="X35" s="210"/>
      <c r="Y35" s="34"/>
      <c r="Z35" s="43"/>
      <c r="AA35" s="195"/>
      <c r="AB35" s="210"/>
      <c r="AC35" s="34"/>
      <c r="AD35" s="43"/>
      <c r="AE35" s="195"/>
      <c r="AF35" s="210"/>
    </row>
    <row r="36" spans="1:32" ht="15.95" customHeight="1" x14ac:dyDescent="0.15">
      <c r="A36" s="213"/>
      <c r="B36" s="45" t="s">
        <v>193</v>
      </c>
      <c r="C36" s="215">
        <v>510</v>
      </c>
      <c r="D36" s="216"/>
      <c r="E36" s="217"/>
      <c r="F36" s="45" t="s">
        <v>40</v>
      </c>
      <c r="G36" s="215">
        <v>20</v>
      </c>
      <c r="H36" s="216"/>
      <c r="I36" s="217"/>
      <c r="J36" s="45" t="s">
        <v>40</v>
      </c>
      <c r="K36" s="215">
        <v>10</v>
      </c>
      <c r="L36" s="216"/>
      <c r="M36" s="217"/>
      <c r="N36" s="45" t="s">
        <v>40</v>
      </c>
      <c r="O36" s="215">
        <v>10</v>
      </c>
      <c r="P36" s="216"/>
      <c r="Q36" s="217"/>
      <c r="R36" s="45" t="s">
        <v>40</v>
      </c>
      <c r="S36" s="215">
        <v>10</v>
      </c>
      <c r="T36" s="216"/>
      <c r="U36" s="217"/>
      <c r="V36" s="214"/>
      <c r="W36" s="215"/>
      <c r="X36" s="216"/>
      <c r="Y36" s="217"/>
      <c r="Z36" s="214"/>
      <c r="AA36" s="215"/>
      <c r="AB36" s="216"/>
      <c r="AC36" s="217"/>
      <c r="AD36" s="45" t="s">
        <v>40</v>
      </c>
      <c r="AE36" s="215">
        <v>10</v>
      </c>
      <c r="AF36" s="216"/>
    </row>
    <row r="37" spans="1:32" ht="15.95" customHeight="1" x14ac:dyDescent="0.15">
      <c r="A37" s="33"/>
      <c r="B37" s="45" t="s">
        <v>445</v>
      </c>
      <c r="C37" s="195">
        <v>300</v>
      </c>
      <c r="D37" s="210"/>
      <c r="E37" s="34"/>
      <c r="F37" s="45" t="s">
        <v>41</v>
      </c>
      <c r="G37" s="195">
        <v>20</v>
      </c>
      <c r="H37" s="210"/>
      <c r="I37" s="34"/>
      <c r="J37" s="45" t="s">
        <v>41</v>
      </c>
      <c r="K37" s="195">
        <v>10</v>
      </c>
      <c r="L37" s="210"/>
      <c r="M37" s="34"/>
      <c r="N37" s="45" t="s">
        <v>41</v>
      </c>
      <c r="O37" s="195">
        <v>10</v>
      </c>
      <c r="P37" s="210"/>
      <c r="Q37" s="34"/>
      <c r="R37" s="45" t="s">
        <v>41</v>
      </c>
      <c r="S37" s="195">
        <v>10</v>
      </c>
      <c r="T37" s="210"/>
      <c r="U37" s="34"/>
      <c r="V37" s="43"/>
      <c r="W37" s="195"/>
      <c r="X37" s="210"/>
      <c r="Y37" s="34"/>
      <c r="Z37" s="43"/>
      <c r="AA37" s="195"/>
      <c r="AB37" s="210"/>
      <c r="AC37" s="34"/>
      <c r="AD37" s="43"/>
      <c r="AE37" s="195"/>
      <c r="AF37" s="210"/>
    </row>
    <row r="38" spans="1:32" ht="15.95" customHeight="1" x14ac:dyDescent="0.15">
      <c r="A38" s="33"/>
      <c r="B38" s="45" t="s">
        <v>446</v>
      </c>
      <c r="C38" s="195">
        <v>1870</v>
      </c>
      <c r="D38" s="210"/>
      <c r="E38" s="34"/>
      <c r="F38" s="43"/>
      <c r="G38" s="195"/>
      <c r="H38" s="210"/>
      <c r="I38" s="34"/>
      <c r="J38" s="43"/>
      <c r="K38" s="195"/>
      <c r="L38" s="210"/>
      <c r="M38" s="34"/>
      <c r="N38" s="45" t="s">
        <v>42</v>
      </c>
      <c r="O38" s="195">
        <v>30</v>
      </c>
      <c r="P38" s="210"/>
      <c r="Q38" s="34"/>
      <c r="R38" s="45" t="s">
        <v>42</v>
      </c>
      <c r="S38" s="195">
        <v>10</v>
      </c>
      <c r="T38" s="210"/>
      <c r="U38" s="34"/>
      <c r="V38" s="43"/>
      <c r="W38" s="195"/>
      <c r="X38" s="210"/>
      <c r="Y38" s="34"/>
      <c r="Z38" s="43"/>
      <c r="AA38" s="195"/>
      <c r="AB38" s="210"/>
      <c r="AC38" s="34"/>
      <c r="AD38" s="43"/>
      <c r="AE38" s="195"/>
      <c r="AF38" s="210"/>
    </row>
    <row r="39" spans="1:32" ht="15.95" customHeight="1" x14ac:dyDescent="0.15">
      <c r="A39" s="33"/>
      <c r="B39" s="45" t="s">
        <v>373</v>
      </c>
      <c r="C39" s="195">
        <v>660</v>
      </c>
      <c r="D39" s="210"/>
      <c r="E39" s="34"/>
      <c r="F39" s="43"/>
      <c r="G39" s="195"/>
      <c r="H39" s="210"/>
      <c r="I39" s="34"/>
      <c r="J39" s="43"/>
      <c r="K39" s="195"/>
      <c r="L39" s="210"/>
      <c r="M39" s="34"/>
      <c r="N39" s="45"/>
      <c r="O39" s="195"/>
      <c r="P39" s="210"/>
      <c r="Q39" s="34"/>
      <c r="R39" s="45"/>
      <c r="S39" s="195"/>
      <c r="T39" s="210"/>
      <c r="U39" s="34"/>
      <c r="V39" s="43"/>
      <c r="W39" s="195"/>
      <c r="X39" s="210"/>
      <c r="Y39" s="34"/>
      <c r="Z39" s="43"/>
      <c r="AA39" s="195"/>
      <c r="AB39" s="210"/>
      <c r="AC39" s="34"/>
      <c r="AD39" s="43"/>
      <c r="AE39" s="195"/>
      <c r="AF39" s="210"/>
    </row>
    <row r="40" spans="1:32" ht="15.95" customHeight="1" x14ac:dyDescent="0.15">
      <c r="A40" s="33"/>
      <c r="B40" s="45" t="s">
        <v>447</v>
      </c>
      <c r="C40" s="195">
        <v>320</v>
      </c>
      <c r="D40" s="210"/>
      <c r="E40" s="34"/>
      <c r="F40" s="45" t="s">
        <v>447</v>
      </c>
      <c r="G40" s="195">
        <v>100</v>
      </c>
      <c r="H40" s="210"/>
      <c r="I40" s="34"/>
      <c r="J40" s="43"/>
      <c r="K40" s="195"/>
      <c r="L40" s="210"/>
      <c r="M40" s="34"/>
      <c r="N40" s="45"/>
      <c r="O40" s="195"/>
      <c r="P40" s="210"/>
      <c r="Q40" s="34"/>
      <c r="R40" s="43"/>
      <c r="S40" s="195"/>
      <c r="T40" s="210"/>
      <c r="U40" s="34"/>
      <c r="V40" s="43"/>
      <c r="W40" s="195"/>
      <c r="X40" s="210"/>
      <c r="Y40" s="34"/>
      <c r="Z40" s="43"/>
      <c r="AA40" s="195"/>
      <c r="AB40" s="210"/>
      <c r="AC40" s="34"/>
      <c r="AD40" s="43"/>
      <c r="AE40" s="195"/>
      <c r="AF40" s="210"/>
    </row>
    <row r="41" spans="1:32" ht="15.95" customHeight="1" x14ac:dyDescent="0.15">
      <c r="A41" s="59"/>
      <c r="B41" s="60" t="s">
        <v>448</v>
      </c>
      <c r="C41" s="53">
        <f>SUM(C24:C40)</f>
        <v>18550</v>
      </c>
      <c r="D41" s="61">
        <f>SUM(D24:D40)</f>
        <v>0</v>
      </c>
      <c r="E41" s="59"/>
      <c r="F41" s="60" t="s">
        <v>448</v>
      </c>
      <c r="G41" s="53">
        <f>SUM(G24:G40)</f>
        <v>3360</v>
      </c>
      <c r="H41" s="61">
        <f>SUM(H24:H40)</f>
        <v>0</v>
      </c>
      <c r="I41" s="59"/>
      <c r="J41" s="60" t="s">
        <v>379</v>
      </c>
      <c r="K41" s="53">
        <f>SUM(K24:K40)</f>
        <v>1570</v>
      </c>
      <c r="L41" s="61">
        <f>SUM(L24:L40)</f>
        <v>0</v>
      </c>
      <c r="M41" s="59"/>
      <c r="N41" s="60" t="s">
        <v>448</v>
      </c>
      <c r="O41" s="53">
        <f>SUM(O24:O40)</f>
        <v>1070</v>
      </c>
      <c r="P41" s="61">
        <f>SUM(P24:P40)</f>
        <v>0</v>
      </c>
      <c r="Q41" s="59"/>
      <c r="R41" s="60" t="s">
        <v>389</v>
      </c>
      <c r="S41" s="53">
        <f>SUM(S24:S40)</f>
        <v>180</v>
      </c>
      <c r="T41" s="61">
        <f>SUM(T24:T40)</f>
        <v>0</v>
      </c>
      <c r="U41" s="59"/>
      <c r="V41" s="60" t="s">
        <v>393</v>
      </c>
      <c r="W41" s="53">
        <f>SUM(W24:W40)</f>
        <v>80</v>
      </c>
      <c r="X41" s="61">
        <f>SUM(X24:X40)</f>
        <v>0</v>
      </c>
      <c r="Y41" s="59"/>
      <c r="Z41" s="60"/>
      <c r="AA41" s="53"/>
      <c r="AB41" s="61"/>
      <c r="AC41" s="59"/>
      <c r="AD41" s="60" t="s">
        <v>379</v>
      </c>
      <c r="AE41" s="53">
        <f>SUM(AE24:AE40)</f>
        <v>490</v>
      </c>
      <c r="AF41" s="61">
        <f>SUM(AF24:AF40)</f>
        <v>0</v>
      </c>
    </row>
    <row r="42" spans="1:32" ht="15.95" customHeight="1" x14ac:dyDescent="0.15">
      <c r="A42" s="46"/>
      <c r="B42" s="37" t="s">
        <v>924</v>
      </c>
      <c r="N42" s="37" t="s">
        <v>933</v>
      </c>
      <c r="V42" s="48"/>
      <c r="AF42" s="62" t="s">
        <v>905</v>
      </c>
    </row>
    <row r="43" spans="1:32" ht="15.95" customHeight="1" x14ac:dyDescent="0.15">
      <c r="B43" s="37" t="s">
        <v>927</v>
      </c>
    </row>
    <row r="44" spans="1:32" ht="15.95" customHeight="1" x14ac:dyDescent="0.15"/>
    <row r="45" spans="1:32" ht="15.95" customHeight="1" x14ac:dyDescent="0.15"/>
    <row r="46" spans="1:32" ht="15.95" customHeight="1" x14ac:dyDescent="0.15"/>
    <row r="47" spans="1:32" ht="15.95" customHeight="1" x14ac:dyDescent="0.15"/>
    <row r="48" spans="1:32" ht="15.95" customHeight="1" x14ac:dyDescent="0.15"/>
    <row r="49" ht="15.95" customHeight="1" x14ac:dyDescent="0.15"/>
  </sheetData>
  <sheetProtection algorithmName="SHA-512" hashValue="nvbK6GZxTDrt5Ufxx1plC6JVX5uQfSgwG+GhKk3PDIVvs57T0qwS497ADVweDGowj6S3Snoy2flICBGRdJGkxg==" saltValue="wtuQDqdwIELMfX45C9589A=="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43"/>
  <sheetViews>
    <sheetView zoomScale="90" zoomScaleNormal="90" workbookViewId="0">
      <selection activeCell="D7" sqref="D7"/>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1017</v>
      </c>
      <c r="AG1" s="85"/>
    </row>
    <row r="2" spans="1:34" ht="15" customHeight="1" x14ac:dyDescent="0.15">
      <c r="AF2" s="99" t="str">
        <f>松江1!AF2</f>
        <v>島根県部数表</v>
      </c>
      <c r="AG2" s="86"/>
    </row>
    <row r="3" spans="1:34" ht="15" customHeight="1" x14ac:dyDescent="0.15">
      <c r="AF3" s="122" t="s">
        <v>133</v>
      </c>
    </row>
    <row r="4" spans="1:34" ht="5.0999999999999996" customHeight="1" x14ac:dyDescent="0.15"/>
    <row r="5" spans="1:34" ht="15.95" customHeight="1" x14ac:dyDescent="0.15">
      <c r="A5" s="31"/>
      <c r="B5" s="56" t="s">
        <v>148</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361</v>
      </c>
      <c r="AE5" s="57" t="s">
        <v>355</v>
      </c>
      <c r="AF5" s="58" t="s">
        <v>356</v>
      </c>
      <c r="AG5" s="118">
        <v>6</v>
      </c>
      <c r="AH5" s="42"/>
    </row>
    <row r="6" spans="1:34" ht="15.95" customHeight="1" x14ac:dyDescent="0.15">
      <c r="A6" s="74"/>
      <c r="B6" s="75" t="s">
        <v>22</v>
      </c>
      <c r="C6" s="76"/>
      <c r="D6" s="77"/>
      <c r="E6" s="171"/>
      <c r="F6" s="172"/>
      <c r="G6" s="76"/>
      <c r="H6" s="77"/>
      <c r="I6" s="71"/>
      <c r="J6" s="71"/>
      <c r="K6" s="72" t="s">
        <v>23</v>
      </c>
      <c r="L6" s="73">
        <f>C14+G14+K14+O14+S14+W14+AA14+AE14</f>
        <v>7080</v>
      </c>
      <c r="M6" s="71"/>
      <c r="N6" s="71"/>
      <c r="O6" s="72" t="s">
        <v>24</v>
      </c>
      <c r="P6" s="169">
        <f>D14+H14+L14+P14+T14+X14+AB14+AF14</f>
        <v>0</v>
      </c>
      <c r="Q6" s="78"/>
      <c r="R6" s="79"/>
      <c r="S6" s="80"/>
      <c r="T6" s="81"/>
      <c r="U6" s="81"/>
      <c r="V6" s="81"/>
      <c r="W6" s="81"/>
      <c r="X6" s="81"/>
      <c r="Y6" s="78"/>
      <c r="Z6" s="79"/>
      <c r="AA6" s="125"/>
      <c r="AB6" s="126"/>
      <c r="AC6" s="78"/>
      <c r="AD6" s="79"/>
      <c r="AE6" s="125"/>
      <c r="AF6" s="170"/>
    </row>
    <row r="7" spans="1:34" ht="15.95" customHeight="1" x14ac:dyDescent="0.15">
      <c r="A7" s="33"/>
      <c r="B7" s="43" t="s">
        <v>194</v>
      </c>
      <c r="C7" s="195">
        <v>3200</v>
      </c>
      <c r="D7" s="210"/>
      <c r="E7" s="34"/>
      <c r="F7" s="43" t="s">
        <v>194</v>
      </c>
      <c r="G7" s="195">
        <v>1080</v>
      </c>
      <c r="H7" s="210"/>
      <c r="I7" s="34"/>
      <c r="J7" s="43" t="s">
        <v>778</v>
      </c>
      <c r="K7" s="195">
        <v>90</v>
      </c>
      <c r="L7" s="210"/>
      <c r="M7" s="34"/>
      <c r="N7" s="43" t="s">
        <v>778</v>
      </c>
      <c r="O7" s="195">
        <v>30</v>
      </c>
      <c r="P7" s="210"/>
      <c r="Q7" s="34"/>
      <c r="R7" s="43" t="s">
        <v>537</v>
      </c>
      <c r="S7" s="195">
        <v>20</v>
      </c>
      <c r="T7" s="210"/>
      <c r="U7" s="34"/>
      <c r="V7" s="43" t="s">
        <v>778</v>
      </c>
      <c r="W7" s="195">
        <v>10</v>
      </c>
      <c r="X7" s="210"/>
      <c r="Y7" s="34"/>
      <c r="Z7" s="43"/>
      <c r="AA7" s="195"/>
      <c r="AB7" s="210"/>
      <c r="AC7" s="34"/>
      <c r="AD7" s="43" t="s">
        <v>778</v>
      </c>
      <c r="AE7" s="195">
        <v>50</v>
      </c>
      <c r="AF7" s="210"/>
      <c r="AG7" s="41" t="s">
        <v>25</v>
      </c>
    </row>
    <row r="8" spans="1:34" ht="15.95" customHeight="1" x14ac:dyDescent="0.15">
      <c r="A8" s="35"/>
      <c r="B8" s="45" t="s">
        <v>195</v>
      </c>
      <c r="C8" s="196">
        <v>610</v>
      </c>
      <c r="D8" s="212"/>
      <c r="E8" s="36"/>
      <c r="F8" s="45"/>
      <c r="G8" s="196"/>
      <c r="H8" s="212"/>
      <c r="I8" s="36"/>
      <c r="J8" s="45" t="s">
        <v>781</v>
      </c>
      <c r="K8" s="196">
        <v>20</v>
      </c>
      <c r="L8" s="212"/>
      <c r="M8" s="36"/>
      <c r="N8" s="45" t="s">
        <v>852</v>
      </c>
      <c r="O8" s="196">
        <v>10</v>
      </c>
      <c r="P8" s="212"/>
      <c r="Q8" s="36"/>
      <c r="R8" s="45"/>
      <c r="S8" s="196"/>
      <c r="T8" s="212"/>
      <c r="U8" s="36"/>
      <c r="V8" s="45" t="s">
        <v>780</v>
      </c>
      <c r="W8" s="196">
        <v>10</v>
      </c>
      <c r="X8" s="212"/>
      <c r="Y8" s="36"/>
      <c r="Z8" s="45"/>
      <c r="AA8" s="196"/>
      <c r="AB8" s="212"/>
      <c r="AC8" s="36"/>
      <c r="AD8" s="45" t="s">
        <v>779</v>
      </c>
      <c r="AE8" s="196">
        <v>20</v>
      </c>
      <c r="AF8" s="212"/>
      <c r="AG8" s="41" t="s">
        <v>26</v>
      </c>
    </row>
    <row r="9" spans="1:34" ht="15.95" customHeight="1" x14ac:dyDescent="0.15">
      <c r="A9" s="35"/>
      <c r="B9" s="45" t="s">
        <v>449</v>
      </c>
      <c r="C9" s="196">
        <v>480</v>
      </c>
      <c r="D9" s="212"/>
      <c r="E9" s="36"/>
      <c r="F9" s="45"/>
      <c r="G9" s="196"/>
      <c r="H9" s="212"/>
      <c r="I9" s="36"/>
      <c r="J9" s="45" t="s">
        <v>147</v>
      </c>
      <c r="K9" s="196">
        <v>10</v>
      </c>
      <c r="L9" s="212"/>
      <c r="M9" s="36"/>
      <c r="N9" s="45" t="s">
        <v>147</v>
      </c>
      <c r="O9" s="196">
        <v>10</v>
      </c>
      <c r="P9" s="212"/>
      <c r="Q9" s="36"/>
      <c r="R9" s="45"/>
      <c r="S9" s="196"/>
      <c r="T9" s="212"/>
      <c r="U9" s="36"/>
      <c r="V9" s="45"/>
      <c r="W9" s="196"/>
      <c r="X9" s="212"/>
      <c r="Y9" s="36"/>
      <c r="Z9" s="45"/>
      <c r="AA9" s="196"/>
      <c r="AB9" s="212"/>
      <c r="AC9" s="36"/>
      <c r="AD9" s="45" t="s">
        <v>147</v>
      </c>
      <c r="AE9" s="196">
        <v>10</v>
      </c>
      <c r="AF9" s="212"/>
      <c r="AG9" s="41" t="s">
        <v>491</v>
      </c>
    </row>
    <row r="10" spans="1:34" ht="15.95" customHeight="1" x14ac:dyDescent="0.15">
      <c r="A10" s="35"/>
      <c r="B10" s="45" t="s">
        <v>950</v>
      </c>
      <c r="C10" s="196">
        <v>1360</v>
      </c>
      <c r="D10" s="212"/>
      <c r="E10" s="36"/>
      <c r="F10" s="45"/>
      <c r="G10" s="196"/>
      <c r="H10" s="212"/>
      <c r="I10" s="36"/>
      <c r="J10" s="45" t="s">
        <v>951</v>
      </c>
      <c r="K10" s="196">
        <v>30</v>
      </c>
      <c r="L10" s="212"/>
      <c r="M10" s="36"/>
      <c r="N10" s="45" t="s">
        <v>951</v>
      </c>
      <c r="O10" s="196">
        <v>10</v>
      </c>
      <c r="P10" s="212"/>
      <c r="Q10" s="36"/>
      <c r="R10" s="45"/>
      <c r="S10" s="196"/>
      <c r="T10" s="212"/>
      <c r="U10" s="36"/>
      <c r="V10" s="45"/>
      <c r="W10" s="196"/>
      <c r="X10" s="212"/>
      <c r="Y10" s="36"/>
      <c r="Z10" s="45"/>
      <c r="AA10" s="196"/>
      <c r="AB10" s="212"/>
      <c r="AC10" s="36"/>
      <c r="AD10" s="45" t="s">
        <v>951</v>
      </c>
      <c r="AE10" s="196">
        <v>20</v>
      </c>
      <c r="AF10" s="212"/>
      <c r="AG10" s="41">
        <v>2</v>
      </c>
    </row>
    <row r="11" spans="1:34" ht="15.95" customHeight="1" x14ac:dyDescent="0.15">
      <c r="A11" s="35"/>
      <c r="B11" s="45"/>
      <c r="C11" s="196"/>
      <c r="D11" s="212"/>
      <c r="E11" s="36"/>
      <c r="F11" s="45"/>
      <c r="G11" s="196"/>
      <c r="H11" s="212"/>
      <c r="I11" s="36"/>
      <c r="J11" s="45"/>
      <c r="K11" s="196"/>
      <c r="L11" s="212"/>
      <c r="M11" s="36"/>
      <c r="N11" s="45"/>
      <c r="O11" s="196"/>
      <c r="P11" s="212"/>
      <c r="Q11" s="36"/>
      <c r="R11" s="45"/>
      <c r="S11" s="196"/>
      <c r="T11" s="212"/>
      <c r="U11" s="36"/>
      <c r="V11" s="45"/>
      <c r="W11" s="196"/>
      <c r="X11" s="212"/>
      <c r="Y11" s="36"/>
      <c r="Z11" s="45"/>
      <c r="AA11" s="196"/>
      <c r="AB11" s="212"/>
      <c r="AC11" s="36"/>
      <c r="AD11" s="45"/>
      <c r="AE11" s="196"/>
      <c r="AF11" s="212"/>
    </row>
    <row r="12" spans="1:34" ht="15.95" customHeight="1" x14ac:dyDescent="0.15">
      <c r="A12" s="35"/>
      <c r="B12" s="45"/>
      <c r="C12" s="196"/>
      <c r="D12" s="212"/>
      <c r="E12" s="36"/>
      <c r="F12" s="45"/>
      <c r="G12" s="196"/>
      <c r="H12" s="212"/>
      <c r="I12" s="36"/>
      <c r="J12" s="45"/>
      <c r="K12" s="196"/>
      <c r="L12" s="212"/>
      <c r="M12" s="36"/>
      <c r="N12" s="45"/>
      <c r="O12" s="196"/>
      <c r="P12" s="212"/>
      <c r="Q12" s="36"/>
      <c r="R12" s="45"/>
      <c r="S12" s="196"/>
      <c r="T12" s="212"/>
      <c r="U12" s="36"/>
      <c r="V12" s="45"/>
      <c r="W12" s="196"/>
      <c r="X12" s="212"/>
      <c r="Y12" s="36"/>
      <c r="Z12" s="45"/>
      <c r="AA12" s="196"/>
      <c r="AB12" s="212"/>
      <c r="AC12" s="36"/>
      <c r="AD12" s="45"/>
      <c r="AE12" s="196"/>
      <c r="AF12" s="212"/>
    </row>
    <row r="13" spans="1:34" ht="15.95" customHeight="1" x14ac:dyDescent="0.15">
      <c r="A13" s="35"/>
      <c r="B13" s="45"/>
      <c r="C13" s="196"/>
      <c r="D13" s="212"/>
      <c r="E13" s="36"/>
      <c r="F13" s="45"/>
      <c r="G13" s="196"/>
      <c r="H13" s="212"/>
      <c r="I13" s="36"/>
      <c r="J13" s="45"/>
      <c r="K13" s="196"/>
      <c r="L13" s="212"/>
      <c r="M13" s="36"/>
      <c r="N13" s="45"/>
      <c r="O13" s="196"/>
      <c r="P13" s="212"/>
      <c r="Q13" s="36"/>
      <c r="R13" s="45"/>
      <c r="S13" s="196"/>
      <c r="T13" s="212"/>
      <c r="U13" s="36"/>
      <c r="V13" s="45"/>
      <c r="W13" s="196"/>
      <c r="X13" s="212"/>
      <c r="Y13" s="36"/>
      <c r="Z13" s="45"/>
      <c r="AA13" s="196"/>
      <c r="AB13" s="212"/>
      <c r="AC13" s="36"/>
      <c r="AD13" s="45"/>
      <c r="AE13" s="196"/>
      <c r="AF13" s="212"/>
    </row>
    <row r="14" spans="1:34" ht="15.95" customHeight="1" x14ac:dyDescent="0.15">
      <c r="A14" s="59"/>
      <c r="B14" s="60" t="s">
        <v>441</v>
      </c>
      <c r="C14" s="53">
        <f>SUM(C7:C13)</f>
        <v>5650</v>
      </c>
      <c r="D14" s="61">
        <f>SUM(D7:D13)</f>
        <v>0</v>
      </c>
      <c r="E14" s="59"/>
      <c r="F14" s="60" t="s">
        <v>430</v>
      </c>
      <c r="G14" s="53">
        <f>SUM(G7:G13)</f>
        <v>1080</v>
      </c>
      <c r="H14" s="61">
        <f>SUM(H7:H13)</f>
        <v>0</v>
      </c>
      <c r="I14" s="59"/>
      <c r="J14" s="60" t="s">
        <v>196</v>
      </c>
      <c r="K14" s="53">
        <f>SUM(K7:K13)</f>
        <v>150</v>
      </c>
      <c r="L14" s="61">
        <f>SUM(L7:L13)</f>
        <v>0</v>
      </c>
      <c r="M14" s="59"/>
      <c r="N14" s="60" t="s">
        <v>430</v>
      </c>
      <c r="O14" s="53">
        <f>SUM(O7:O13)</f>
        <v>60</v>
      </c>
      <c r="P14" s="61">
        <f>SUM(P7:P13)</f>
        <v>0</v>
      </c>
      <c r="Q14" s="59"/>
      <c r="R14" s="60" t="s">
        <v>430</v>
      </c>
      <c r="S14" s="53">
        <f>SUM(S7:S13)</f>
        <v>20</v>
      </c>
      <c r="T14" s="61">
        <f>SUM(T7:T13)</f>
        <v>0</v>
      </c>
      <c r="U14" s="59"/>
      <c r="V14" s="60" t="s">
        <v>430</v>
      </c>
      <c r="W14" s="53">
        <f>SUM(W7:W13)</f>
        <v>20</v>
      </c>
      <c r="X14" s="61">
        <f>SUM(X7:X13)</f>
        <v>0</v>
      </c>
      <c r="Y14" s="59"/>
      <c r="Z14" s="60"/>
      <c r="AA14" s="53"/>
      <c r="AB14" s="61"/>
      <c r="AC14" s="59"/>
      <c r="AD14" s="60" t="s">
        <v>430</v>
      </c>
      <c r="AE14" s="53">
        <f>SUM(AE7:AE13)</f>
        <v>100</v>
      </c>
      <c r="AF14" s="61">
        <f>SUM(AF7:AF13)</f>
        <v>0</v>
      </c>
    </row>
    <row r="15" spans="1:34" ht="15.95" customHeight="1" x14ac:dyDescent="0.15">
      <c r="A15" s="74"/>
      <c r="B15" s="75" t="s">
        <v>27</v>
      </c>
      <c r="C15" s="76"/>
      <c r="D15" s="77"/>
      <c r="E15" s="171"/>
      <c r="F15" s="172"/>
      <c r="G15" s="76"/>
      <c r="H15" s="77"/>
      <c r="I15" s="71"/>
      <c r="J15" s="71"/>
      <c r="K15" s="72" t="s">
        <v>340</v>
      </c>
      <c r="L15" s="73">
        <f>C21+G21+K21+O21+S21+W21+AA21+AE21</f>
        <v>4140</v>
      </c>
      <c r="M15" s="71"/>
      <c r="N15" s="71"/>
      <c r="O15" s="72" t="s">
        <v>341</v>
      </c>
      <c r="P15" s="169">
        <f>D21+H21+L21+P21+T21+X21+AB21+AF21</f>
        <v>0</v>
      </c>
      <c r="Q15" s="78"/>
      <c r="R15" s="79"/>
      <c r="S15" s="80"/>
      <c r="T15" s="81"/>
      <c r="U15" s="81"/>
      <c r="V15" s="81"/>
      <c r="W15" s="81"/>
      <c r="X15" s="81"/>
      <c r="Y15" s="78"/>
      <c r="Z15" s="79"/>
      <c r="AA15" s="125"/>
      <c r="AB15" s="126"/>
      <c r="AC15" s="78"/>
      <c r="AD15" s="79"/>
      <c r="AE15" s="125"/>
      <c r="AF15" s="170"/>
    </row>
    <row r="16" spans="1:34" ht="15.95" customHeight="1" x14ac:dyDescent="0.15">
      <c r="A16" s="35"/>
      <c r="B16" s="45" t="s">
        <v>580</v>
      </c>
      <c r="C16" s="196">
        <v>690</v>
      </c>
      <c r="D16" s="212"/>
      <c r="E16" s="36"/>
      <c r="F16" s="45" t="s">
        <v>184</v>
      </c>
      <c r="G16" s="196">
        <v>750</v>
      </c>
      <c r="H16" s="212"/>
      <c r="I16" s="36"/>
      <c r="J16" s="45" t="s">
        <v>186</v>
      </c>
      <c r="K16" s="196">
        <v>350</v>
      </c>
      <c r="L16" s="212"/>
      <c r="M16" s="36"/>
      <c r="N16" s="45" t="s">
        <v>187</v>
      </c>
      <c r="O16" s="196">
        <v>60</v>
      </c>
      <c r="P16" s="212"/>
      <c r="Q16" s="36"/>
      <c r="R16" s="45" t="s">
        <v>541</v>
      </c>
      <c r="S16" s="196">
        <v>10</v>
      </c>
      <c r="T16" s="212"/>
      <c r="U16" s="36"/>
      <c r="V16" s="45" t="s">
        <v>700</v>
      </c>
      <c r="W16" s="196">
        <v>10</v>
      </c>
      <c r="X16" s="212"/>
      <c r="Y16" s="36"/>
      <c r="Z16" s="45"/>
      <c r="AA16" s="196"/>
      <c r="AB16" s="212"/>
      <c r="AC16" s="36"/>
      <c r="AD16" s="45" t="s">
        <v>540</v>
      </c>
      <c r="AE16" s="196">
        <v>60</v>
      </c>
      <c r="AF16" s="212"/>
      <c r="AG16" s="39"/>
    </row>
    <row r="17" spans="1:33" ht="15.95" customHeight="1" x14ac:dyDescent="0.15">
      <c r="A17" s="35"/>
      <c r="B17" s="45" t="s">
        <v>581</v>
      </c>
      <c r="C17" s="196">
        <v>680</v>
      </c>
      <c r="D17" s="212"/>
      <c r="E17" s="36"/>
      <c r="F17" s="45"/>
      <c r="G17" s="196"/>
      <c r="H17" s="212"/>
      <c r="I17" s="36"/>
      <c r="J17" s="45"/>
      <c r="K17" s="196"/>
      <c r="L17" s="212"/>
      <c r="M17" s="36"/>
      <c r="N17" s="45"/>
      <c r="O17" s="196"/>
      <c r="P17" s="212"/>
      <c r="Q17" s="36"/>
      <c r="R17" s="45"/>
      <c r="S17" s="196"/>
      <c r="T17" s="212"/>
      <c r="U17" s="36"/>
      <c r="V17" s="45"/>
      <c r="W17" s="196"/>
      <c r="X17" s="212"/>
      <c r="Y17" s="36"/>
      <c r="Z17" s="45"/>
      <c r="AA17" s="196"/>
      <c r="AB17" s="212"/>
      <c r="AC17" s="36"/>
      <c r="AD17" s="45"/>
      <c r="AE17" s="196"/>
      <c r="AF17" s="212"/>
    </row>
    <row r="18" spans="1:33" ht="15.95" customHeight="1" x14ac:dyDescent="0.15">
      <c r="A18" s="35"/>
      <c r="B18" s="45" t="s">
        <v>180</v>
      </c>
      <c r="C18" s="196">
        <v>110</v>
      </c>
      <c r="D18" s="212"/>
      <c r="E18" s="36"/>
      <c r="F18" s="45"/>
      <c r="G18" s="196"/>
      <c r="H18" s="212"/>
      <c r="I18" s="36"/>
      <c r="J18" s="45"/>
      <c r="K18" s="196"/>
      <c r="L18" s="212"/>
      <c r="M18" s="36"/>
      <c r="N18" s="45"/>
      <c r="O18" s="196"/>
      <c r="P18" s="212"/>
      <c r="Q18" s="36"/>
      <c r="R18" s="45"/>
      <c r="S18" s="196"/>
      <c r="T18" s="212"/>
      <c r="U18" s="36"/>
      <c r="V18" s="45"/>
      <c r="W18" s="196"/>
      <c r="X18" s="212"/>
      <c r="Y18" s="36"/>
      <c r="Z18" s="45"/>
      <c r="AA18" s="196"/>
      <c r="AB18" s="212"/>
      <c r="AC18" s="36"/>
      <c r="AD18" s="45"/>
      <c r="AE18" s="196"/>
      <c r="AF18" s="212"/>
      <c r="AG18" s="39"/>
    </row>
    <row r="19" spans="1:33" ht="15.95" customHeight="1" x14ac:dyDescent="0.15">
      <c r="A19" s="35"/>
      <c r="B19" s="45" t="s">
        <v>439</v>
      </c>
      <c r="C19" s="196">
        <v>730</v>
      </c>
      <c r="D19" s="212"/>
      <c r="E19" s="36"/>
      <c r="F19" s="45"/>
      <c r="G19" s="196"/>
      <c r="H19" s="212"/>
      <c r="I19" s="36"/>
      <c r="J19" s="45"/>
      <c r="K19" s="196"/>
      <c r="L19" s="212"/>
      <c r="M19" s="36"/>
      <c r="N19" s="45"/>
      <c r="O19" s="196"/>
      <c r="P19" s="212"/>
      <c r="Q19" s="36"/>
      <c r="R19" s="45"/>
      <c r="S19" s="196"/>
      <c r="T19" s="212"/>
      <c r="U19" s="36"/>
      <c r="V19" s="45"/>
      <c r="W19" s="196"/>
      <c r="X19" s="212"/>
      <c r="Y19" s="36"/>
      <c r="Z19" s="45"/>
      <c r="AA19" s="196"/>
      <c r="AB19" s="212"/>
      <c r="AC19" s="36"/>
      <c r="AD19" s="45"/>
      <c r="AE19" s="196"/>
      <c r="AF19" s="212"/>
      <c r="AG19" s="39"/>
    </row>
    <row r="20" spans="1:33" ht="15.95" customHeight="1" x14ac:dyDescent="0.15">
      <c r="A20" s="35"/>
      <c r="B20" s="45" t="s">
        <v>440</v>
      </c>
      <c r="C20" s="196">
        <v>690</v>
      </c>
      <c r="D20" s="212"/>
      <c r="E20" s="36"/>
      <c r="F20" s="45"/>
      <c r="G20" s="196"/>
      <c r="H20" s="212"/>
      <c r="I20" s="36"/>
      <c r="J20" s="45"/>
      <c r="K20" s="196"/>
      <c r="L20" s="212"/>
      <c r="M20" s="36"/>
      <c r="N20" s="45"/>
      <c r="O20" s="196"/>
      <c r="P20" s="212"/>
      <c r="Q20" s="36"/>
      <c r="R20" s="45"/>
      <c r="S20" s="196"/>
      <c r="T20" s="212"/>
      <c r="U20" s="36"/>
      <c r="V20" s="45"/>
      <c r="W20" s="196"/>
      <c r="X20" s="212"/>
      <c r="Y20" s="36"/>
      <c r="Z20" s="45"/>
      <c r="AA20" s="196"/>
      <c r="AB20" s="212"/>
      <c r="AC20" s="36"/>
      <c r="AD20" s="45"/>
      <c r="AE20" s="196"/>
      <c r="AF20" s="212"/>
    </row>
    <row r="21" spans="1:33" ht="15.95" customHeight="1" x14ac:dyDescent="0.15">
      <c r="A21" s="59"/>
      <c r="B21" s="60" t="s">
        <v>441</v>
      </c>
      <c r="C21" s="53">
        <f>SUM(C16:C20)</f>
        <v>2900</v>
      </c>
      <c r="D21" s="61">
        <f>SUM(D16:D20)</f>
        <v>0</v>
      </c>
      <c r="E21" s="59"/>
      <c r="F21" s="60" t="s">
        <v>384</v>
      </c>
      <c r="G21" s="53">
        <f>SUM(G16:G20)</f>
        <v>750</v>
      </c>
      <c r="H21" s="61">
        <f>SUM(H16:H20)</f>
        <v>0</v>
      </c>
      <c r="I21" s="59"/>
      <c r="J21" s="60" t="s">
        <v>384</v>
      </c>
      <c r="K21" s="53">
        <f>SUM(K16:K20)</f>
        <v>350</v>
      </c>
      <c r="L21" s="61">
        <f>SUM(L16:L20)</f>
        <v>0</v>
      </c>
      <c r="M21" s="59"/>
      <c r="N21" s="60" t="s">
        <v>384</v>
      </c>
      <c r="O21" s="53">
        <f>SUM(O16:O20)</f>
        <v>60</v>
      </c>
      <c r="P21" s="61">
        <f>SUM(P16:P20)</f>
        <v>0</v>
      </c>
      <c r="Q21" s="59"/>
      <c r="R21" s="60" t="s">
        <v>384</v>
      </c>
      <c r="S21" s="53">
        <f>SUM(S16:S20)</f>
        <v>10</v>
      </c>
      <c r="T21" s="61">
        <f>SUM(T16:T20)</f>
        <v>0</v>
      </c>
      <c r="U21" s="59"/>
      <c r="V21" s="60" t="s">
        <v>384</v>
      </c>
      <c r="W21" s="53">
        <f>SUM(W16:W20)</f>
        <v>10</v>
      </c>
      <c r="X21" s="61">
        <f>SUM(X16:X20)</f>
        <v>0</v>
      </c>
      <c r="Y21" s="59"/>
      <c r="Z21" s="60"/>
      <c r="AA21" s="53"/>
      <c r="AB21" s="61"/>
      <c r="AC21" s="59"/>
      <c r="AD21" s="60" t="s">
        <v>384</v>
      </c>
      <c r="AE21" s="53">
        <f>SUM(AE16:AE20)</f>
        <v>60</v>
      </c>
      <c r="AF21" s="61">
        <f>SUM(AF16:AF20)</f>
        <v>0</v>
      </c>
    </row>
    <row r="22" spans="1:33" ht="15.95" customHeight="1" x14ac:dyDescent="0.15">
      <c r="A22" s="74"/>
      <c r="B22" s="75" t="s">
        <v>28</v>
      </c>
      <c r="C22" s="76"/>
      <c r="D22" s="77"/>
      <c r="E22" s="171"/>
      <c r="F22" s="172"/>
      <c r="G22" s="76"/>
      <c r="H22" s="77"/>
      <c r="I22" s="71"/>
      <c r="J22" s="71"/>
      <c r="K22" s="72" t="s">
        <v>338</v>
      </c>
      <c r="L22" s="73">
        <f>C25+G25+K25+O25+S25+W25+AA25+AE25</f>
        <v>1420</v>
      </c>
      <c r="M22" s="71"/>
      <c r="N22" s="71"/>
      <c r="O22" s="72" t="s">
        <v>339</v>
      </c>
      <c r="P22" s="169">
        <f>D25+H25+L25+P25+T25+X25+AB25+AF25</f>
        <v>0</v>
      </c>
      <c r="Q22" s="78"/>
      <c r="R22" s="79"/>
      <c r="S22" s="80"/>
      <c r="T22" s="81"/>
      <c r="U22" s="81"/>
      <c r="V22" s="81"/>
      <c r="W22" s="81"/>
      <c r="X22" s="81"/>
      <c r="Y22" s="78"/>
      <c r="Z22" s="79"/>
      <c r="AA22" s="125"/>
      <c r="AB22" s="126"/>
      <c r="AC22" s="78"/>
      <c r="AD22" s="79"/>
      <c r="AE22" s="125"/>
      <c r="AF22" s="170"/>
    </row>
    <row r="23" spans="1:33" ht="15.95" customHeight="1" x14ac:dyDescent="0.15">
      <c r="A23" s="35"/>
      <c r="B23" s="45" t="s">
        <v>181</v>
      </c>
      <c r="C23" s="196">
        <v>590</v>
      </c>
      <c r="D23" s="212"/>
      <c r="E23" s="36"/>
      <c r="F23" s="45" t="s">
        <v>145</v>
      </c>
      <c r="G23" s="196">
        <v>20</v>
      </c>
      <c r="H23" s="212"/>
      <c r="I23" s="36"/>
      <c r="J23" s="45" t="s">
        <v>145</v>
      </c>
      <c r="K23" s="196">
        <v>30</v>
      </c>
      <c r="L23" s="212"/>
      <c r="M23" s="36"/>
      <c r="N23" s="45" t="s">
        <v>145</v>
      </c>
      <c r="O23" s="196">
        <v>10</v>
      </c>
      <c r="P23" s="212"/>
      <c r="Q23" s="36"/>
      <c r="R23" s="45" t="s">
        <v>145</v>
      </c>
      <c r="S23" s="196">
        <v>10</v>
      </c>
      <c r="T23" s="212"/>
      <c r="U23" s="36"/>
      <c r="V23" s="45"/>
      <c r="W23" s="196"/>
      <c r="X23" s="212"/>
      <c r="Y23" s="36"/>
      <c r="Z23" s="45"/>
      <c r="AA23" s="196"/>
      <c r="AB23" s="212"/>
      <c r="AC23" s="36"/>
      <c r="AD23" s="45" t="s">
        <v>145</v>
      </c>
      <c r="AE23" s="196">
        <v>10</v>
      </c>
      <c r="AF23" s="212"/>
    </row>
    <row r="24" spans="1:33" ht="15.95" customHeight="1" x14ac:dyDescent="0.15">
      <c r="A24" s="35"/>
      <c r="B24" s="45" t="s">
        <v>182</v>
      </c>
      <c r="C24" s="196">
        <v>590</v>
      </c>
      <c r="D24" s="212"/>
      <c r="E24" s="36"/>
      <c r="F24" s="45" t="s">
        <v>146</v>
      </c>
      <c r="G24" s="196">
        <v>50</v>
      </c>
      <c r="H24" s="212"/>
      <c r="I24" s="36"/>
      <c r="J24" s="45" t="s">
        <v>146</v>
      </c>
      <c r="K24" s="196">
        <v>40</v>
      </c>
      <c r="L24" s="212"/>
      <c r="M24" s="36"/>
      <c r="N24" s="45" t="s">
        <v>146</v>
      </c>
      <c r="O24" s="196">
        <v>20</v>
      </c>
      <c r="P24" s="212"/>
      <c r="Q24" s="36"/>
      <c r="R24" s="45" t="s">
        <v>146</v>
      </c>
      <c r="S24" s="196">
        <v>20</v>
      </c>
      <c r="T24" s="212"/>
      <c r="U24" s="36"/>
      <c r="V24" s="45"/>
      <c r="W24" s="196"/>
      <c r="X24" s="212"/>
      <c r="Y24" s="36"/>
      <c r="Z24" s="45"/>
      <c r="AA24" s="196"/>
      <c r="AB24" s="212"/>
      <c r="AC24" s="36"/>
      <c r="AD24" s="45" t="s">
        <v>146</v>
      </c>
      <c r="AE24" s="196">
        <v>30</v>
      </c>
      <c r="AF24" s="212"/>
    </row>
    <row r="25" spans="1:33" ht="15.95" customHeight="1" x14ac:dyDescent="0.15">
      <c r="A25" s="59"/>
      <c r="B25" s="60" t="s">
        <v>389</v>
      </c>
      <c r="C25" s="53">
        <f>SUM(C23:C24)</f>
        <v>1180</v>
      </c>
      <c r="D25" s="61">
        <f>SUM(D23:D24)</f>
        <v>0</v>
      </c>
      <c r="E25" s="59"/>
      <c r="F25" s="60" t="s">
        <v>389</v>
      </c>
      <c r="G25" s="53">
        <f>SUM(G23:G24)</f>
        <v>70</v>
      </c>
      <c r="H25" s="61">
        <f>SUM(H23:H24)</f>
        <v>0</v>
      </c>
      <c r="I25" s="59"/>
      <c r="J25" s="60" t="s">
        <v>389</v>
      </c>
      <c r="K25" s="53">
        <f>SUM(K23:K24)</f>
        <v>70</v>
      </c>
      <c r="L25" s="61">
        <f>SUM(L23:L24)</f>
        <v>0</v>
      </c>
      <c r="M25" s="59"/>
      <c r="N25" s="60" t="s">
        <v>389</v>
      </c>
      <c r="O25" s="53">
        <f>SUM(O23:O24)</f>
        <v>30</v>
      </c>
      <c r="P25" s="61">
        <f>SUM(P23:P24)</f>
        <v>0</v>
      </c>
      <c r="Q25" s="59"/>
      <c r="R25" s="60" t="s">
        <v>389</v>
      </c>
      <c r="S25" s="53">
        <f>SUM(S23:S24)</f>
        <v>30</v>
      </c>
      <c r="T25" s="61">
        <f>SUM(T23:T24)</f>
        <v>0</v>
      </c>
      <c r="U25" s="59"/>
      <c r="V25" s="60"/>
      <c r="W25" s="53"/>
      <c r="X25" s="61"/>
      <c r="Y25" s="59"/>
      <c r="Z25" s="60"/>
      <c r="AA25" s="53"/>
      <c r="AB25" s="61"/>
      <c r="AC25" s="59"/>
      <c r="AD25" s="60" t="s">
        <v>389</v>
      </c>
      <c r="AE25" s="53">
        <f>SUM(AE23:AE24)</f>
        <v>40</v>
      </c>
      <c r="AF25" s="61">
        <f>SUM(AF23:AF24)</f>
        <v>0</v>
      </c>
    </row>
    <row r="26" spans="1:33" ht="15.95" customHeight="1" x14ac:dyDescent="0.15">
      <c r="A26" s="74"/>
      <c r="B26" s="75" t="s">
        <v>29</v>
      </c>
      <c r="C26" s="76"/>
      <c r="D26" s="77"/>
      <c r="E26" s="171"/>
      <c r="F26" s="172"/>
      <c r="G26" s="76"/>
      <c r="H26" s="77"/>
      <c r="I26" s="71"/>
      <c r="J26" s="71"/>
      <c r="K26" s="72" t="s">
        <v>336</v>
      </c>
      <c r="L26" s="73">
        <f>C29+G29+K29+O29+S29+W29+AA29+AE29</f>
        <v>1030</v>
      </c>
      <c r="M26" s="71"/>
      <c r="N26" s="71"/>
      <c r="O26" s="72" t="s">
        <v>337</v>
      </c>
      <c r="P26" s="169">
        <f>D29+H29+L29+P29+T29+X29+AB29+AF29</f>
        <v>0</v>
      </c>
      <c r="Q26" s="78"/>
      <c r="R26" s="79"/>
      <c r="S26" s="80"/>
      <c r="T26" s="81"/>
      <c r="U26" s="81"/>
      <c r="V26" s="81"/>
      <c r="W26" s="81"/>
      <c r="X26" s="81"/>
      <c r="Y26" s="78"/>
      <c r="Z26" s="79"/>
      <c r="AA26" s="125"/>
      <c r="AB26" s="126"/>
      <c r="AC26" s="78"/>
      <c r="AD26" s="79"/>
      <c r="AE26" s="125"/>
      <c r="AF26" s="170"/>
    </row>
    <row r="27" spans="1:33" ht="15.95" customHeight="1" x14ac:dyDescent="0.15">
      <c r="A27" s="35"/>
      <c r="B27" s="45" t="s">
        <v>846</v>
      </c>
      <c r="C27" s="196">
        <v>790</v>
      </c>
      <c r="D27" s="212"/>
      <c r="E27" s="36"/>
      <c r="F27" s="45" t="s">
        <v>185</v>
      </c>
      <c r="G27" s="196">
        <v>100</v>
      </c>
      <c r="H27" s="212"/>
      <c r="I27" s="36"/>
      <c r="J27" s="45" t="s">
        <v>847</v>
      </c>
      <c r="K27" s="196">
        <v>50</v>
      </c>
      <c r="L27" s="212"/>
      <c r="M27" s="36"/>
      <c r="N27" s="45" t="s">
        <v>848</v>
      </c>
      <c r="O27" s="196">
        <v>10</v>
      </c>
      <c r="P27" s="212"/>
      <c r="Q27" s="36"/>
      <c r="R27" s="45" t="s">
        <v>849</v>
      </c>
      <c r="S27" s="196">
        <v>10</v>
      </c>
      <c r="T27" s="212"/>
      <c r="U27" s="36"/>
      <c r="V27" s="45"/>
      <c r="W27" s="196"/>
      <c r="X27" s="212"/>
      <c r="Y27" s="36"/>
      <c r="Z27" s="45"/>
      <c r="AA27" s="196"/>
      <c r="AB27" s="212"/>
      <c r="AC27" s="36"/>
      <c r="AD27" s="45" t="s">
        <v>850</v>
      </c>
      <c r="AE27" s="196">
        <v>10</v>
      </c>
      <c r="AF27" s="212"/>
    </row>
    <row r="28" spans="1:33" ht="15.95" customHeight="1" x14ac:dyDescent="0.15">
      <c r="A28" s="35"/>
      <c r="B28" s="45"/>
      <c r="C28" s="196"/>
      <c r="D28" s="212"/>
      <c r="E28" s="36"/>
      <c r="F28" s="45" t="s">
        <v>442</v>
      </c>
      <c r="G28" s="196">
        <v>60</v>
      </c>
      <c r="H28" s="212"/>
      <c r="I28" s="36"/>
      <c r="J28" s="45"/>
      <c r="K28" s="196"/>
      <c r="L28" s="212"/>
      <c r="M28" s="36"/>
      <c r="N28" s="45"/>
      <c r="O28" s="196"/>
      <c r="P28" s="212"/>
      <c r="Q28" s="36"/>
      <c r="R28" s="45"/>
      <c r="S28" s="196"/>
      <c r="T28" s="212"/>
      <c r="U28" s="36"/>
      <c r="V28" s="45"/>
      <c r="W28" s="196"/>
      <c r="X28" s="212"/>
      <c r="Y28" s="36"/>
      <c r="Z28" s="45"/>
      <c r="AA28" s="196"/>
      <c r="AB28" s="212"/>
      <c r="AC28" s="36"/>
      <c r="AD28" s="43"/>
      <c r="AE28" s="226"/>
      <c r="AF28" s="212"/>
    </row>
    <row r="29" spans="1:33" ht="15.95" customHeight="1" x14ac:dyDescent="0.15">
      <c r="A29" s="59"/>
      <c r="B29" s="60" t="s">
        <v>378</v>
      </c>
      <c r="C29" s="53">
        <f>SUM(C27:C28)</f>
        <v>790</v>
      </c>
      <c r="D29" s="61">
        <f>SUM(D27:D28)</f>
        <v>0</v>
      </c>
      <c r="E29" s="59"/>
      <c r="F29" s="60" t="s">
        <v>378</v>
      </c>
      <c r="G29" s="53">
        <f>SUM(G27:G28)</f>
        <v>160</v>
      </c>
      <c r="H29" s="61">
        <f>SUM(H27:H28)</f>
        <v>0</v>
      </c>
      <c r="I29" s="59"/>
      <c r="J29" s="60" t="s">
        <v>378</v>
      </c>
      <c r="K29" s="53">
        <f>SUM(K27:K28)</f>
        <v>50</v>
      </c>
      <c r="L29" s="61">
        <f>SUM(L27:L28)</f>
        <v>0</v>
      </c>
      <c r="M29" s="59"/>
      <c r="N29" s="60" t="s">
        <v>378</v>
      </c>
      <c r="O29" s="53">
        <f>SUM(O27:O28)</f>
        <v>10</v>
      </c>
      <c r="P29" s="61">
        <f>SUM(P27:P28)</f>
        <v>0</v>
      </c>
      <c r="Q29" s="59"/>
      <c r="R29" s="60" t="s">
        <v>378</v>
      </c>
      <c r="S29" s="53">
        <f>SUM(S27:S28)</f>
        <v>10</v>
      </c>
      <c r="T29" s="61">
        <f>SUM(T27:T28)</f>
        <v>0</v>
      </c>
      <c r="U29" s="59"/>
      <c r="V29" s="60"/>
      <c r="W29" s="53"/>
      <c r="X29" s="61"/>
      <c r="Y29" s="59"/>
      <c r="Z29" s="60"/>
      <c r="AA29" s="53"/>
      <c r="AB29" s="61"/>
      <c r="AC29" s="59"/>
      <c r="AD29" s="60" t="s">
        <v>378</v>
      </c>
      <c r="AE29" s="53">
        <f>SUM(AE27:AE28)</f>
        <v>10</v>
      </c>
      <c r="AF29" s="61">
        <f>SUM(AF27:AF28)</f>
        <v>0</v>
      </c>
    </row>
    <row r="30" spans="1:33" ht="15.95" customHeight="1" x14ac:dyDescent="0.15">
      <c r="A30" s="74"/>
      <c r="B30" s="75" t="s">
        <v>30</v>
      </c>
      <c r="C30" s="76"/>
      <c r="D30" s="77"/>
      <c r="E30" s="171"/>
      <c r="F30" s="172"/>
      <c r="G30" s="76"/>
      <c r="H30" s="77"/>
      <c r="I30" s="71"/>
      <c r="J30" s="71"/>
      <c r="K30" s="72" t="s">
        <v>334</v>
      </c>
      <c r="L30" s="73">
        <f>C34+G34+K34+O34+S34+W34+AA34+AE34</f>
        <v>890</v>
      </c>
      <c r="M30" s="71"/>
      <c r="N30" s="71"/>
      <c r="O30" s="72" t="s">
        <v>335</v>
      </c>
      <c r="P30" s="169">
        <f>D34+H34+L34+P34+T34+X34+AB34+AF34</f>
        <v>0</v>
      </c>
      <c r="Q30" s="78"/>
      <c r="R30" s="79"/>
      <c r="S30" s="80"/>
      <c r="T30" s="81"/>
      <c r="U30" s="81"/>
      <c r="V30" s="81"/>
      <c r="W30" s="81"/>
      <c r="X30" s="81"/>
      <c r="Y30" s="78"/>
      <c r="Z30" s="79"/>
      <c r="AA30" s="125"/>
      <c r="AB30" s="126"/>
      <c r="AC30" s="78"/>
      <c r="AD30" s="79"/>
      <c r="AE30" s="125"/>
      <c r="AF30" s="170"/>
    </row>
    <row r="31" spans="1:33" ht="15.95" customHeight="1" x14ac:dyDescent="0.15">
      <c r="A31" s="35"/>
      <c r="B31" s="45" t="s">
        <v>374</v>
      </c>
      <c r="C31" s="196">
        <v>400</v>
      </c>
      <c r="D31" s="212"/>
      <c r="E31" s="36"/>
      <c r="F31" s="45" t="s">
        <v>143</v>
      </c>
      <c r="G31" s="196">
        <v>20</v>
      </c>
      <c r="H31" s="212"/>
      <c r="I31" s="36"/>
      <c r="J31" s="45" t="s">
        <v>143</v>
      </c>
      <c r="K31" s="196">
        <v>10</v>
      </c>
      <c r="L31" s="212"/>
      <c r="M31" s="36"/>
      <c r="N31" s="45" t="s">
        <v>143</v>
      </c>
      <c r="O31" s="196">
        <v>10</v>
      </c>
      <c r="P31" s="212"/>
      <c r="Q31" s="36"/>
      <c r="R31" s="45"/>
      <c r="S31" s="196"/>
      <c r="T31" s="212"/>
      <c r="U31" s="36"/>
      <c r="V31" s="45"/>
      <c r="W31" s="196"/>
      <c r="X31" s="212"/>
      <c r="Y31" s="36"/>
      <c r="Z31" s="45"/>
      <c r="AA31" s="196"/>
      <c r="AB31" s="212"/>
      <c r="AC31" s="36"/>
      <c r="AD31" s="45" t="s">
        <v>144</v>
      </c>
      <c r="AE31" s="196">
        <v>10</v>
      </c>
      <c r="AF31" s="212"/>
    </row>
    <row r="32" spans="1:33" ht="15.95" customHeight="1" x14ac:dyDescent="0.15">
      <c r="A32" s="35"/>
      <c r="B32" s="45" t="s">
        <v>912</v>
      </c>
      <c r="C32" s="196">
        <v>380</v>
      </c>
      <c r="D32" s="212"/>
      <c r="E32" s="36"/>
      <c r="F32" s="227" t="s">
        <v>913</v>
      </c>
      <c r="G32" s="196">
        <v>20</v>
      </c>
      <c r="H32" s="212"/>
      <c r="I32" s="36"/>
      <c r="J32" s="45" t="s">
        <v>913</v>
      </c>
      <c r="K32" s="196">
        <v>10</v>
      </c>
      <c r="L32" s="212"/>
      <c r="M32" s="36"/>
      <c r="N32" s="45" t="s">
        <v>913</v>
      </c>
      <c r="O32" s="196">
        <v>10</v>
      </c>
      <c r="P32" s="212"/>
      <c r="Q32" s="36"/>
      <c r="R32" s="45" t="s">
        <v>913</v>
      </c>
      <c r="S32" s="196">
        <v>10</v>
      </c>
      <c r="T32" s="212"/>
      <c r="U32" s="36"/>
      <c r="V32" s="45"/>
      <c r="W32" s="196"/>
      <c r="X32" s="212"/>
      <c r="Y32" s="36"/>
      <c r="Z32" s="45"/>
      <c r="AA32" s="196"/>
      <c r="AB32" s="212"/>
      <c r="AC32" s="36"/>
      <c r="AD32" s="45" t="s">
        <v>913</v>
      </c>
      <c r="AE32" s="196">
        <v>10</v>
      </c>
      <c r="AF32" s="212"/>
    </row>
    <row r="33" spans="1:34" ht="15.95" customHeight="1" x14ac:dyDescent="0.15">
      <c r="A33" s="35"/>
      <c r="B33" s="45"/>
      <c r="C33" s="196"/>
      <c r="D33" s="212"/>
      <c r="E33" s="36"/>
      <c r="F33" s="45"/>
      <c r="G33" s="196"/>
      <c r="H33" s="212"/>
      <c r="I33" s="36"/>
      <c r="J33" s="45"/>
      <c r="K33" s="196"/>
      <c r="L33" s="212"/>
      <c r="M33" s="36"/>
      <c r="N33" s="45"/>
      <c r="O33" s="196"/>
      <c r="P33" s="212"/>
      <c r="Q33" s="36"/>
      <c r="R33" s="45"/>
      <c r="S33" s="196"/>
      <c r="T33" s="212"/>
      <c r="U33" s="36"/>
      <c r="V33" s="45"/>
      <c r="W33" s="196"/>
      <c r="X33" s="212"/>
      <c r="Y33" s="36"/>
      <c r="Z33" s="45"/>
      <c r="AA33" s="196"/>
      <c r="AB33" s="212"/>
      <c r="AC33" s="36"/>
      <c r="AD33" s="45"/>
      <c r="AE33" s="196"/>
      <c r="AF33" s="212"/>
    </row>
    <row r="34" spans="1:34" ht="15.95" customHeight="1" x14ac:dyDescent="0.15">
      <c r="A34" s="59"/>
      <c r="B34" s="60" t="s">
        <v>380</v>
      </c>
      <c r="C34" s="53">
        <f>SUM(C31:C33)</f>
        <v>780</v>
      </c>
      <c r="D34" s="61">
        <f>SUM(D31:D33)</f>
        <v>0</v>
      </c>
      <c r="E34" s="59"/>
      <c r="F34" s="60" t="s">
        <v>378</v>
      </c>
      <c r="G34" s="53">
        <f>SUM(G31:G33)</f>
        <v>40</v>
      </c>
      <c r="H34" s="61">
        <f>SUM(H31:H33)</f>
        <v>0</v>
      </c>
      <c r="I34" s="59"/>
      <c r="J34" s="60" t="s">
        <v>378</v>
      </c>
      <c r="K34" s="53">
        <f>SUM(K31:K33)</f>
        <v>20</v>
      </c>
      <c r="L34" s="61">
        <f>SUM(L31:L33)</f>
        <v>0</v>
      </c>
      <c r="M34" s="59"/>
      <c r="N34" s="60" t="s">
        <v>378</v>
      </c>
      <c r="O34" s="53">
        <f>SUM(O31:O33)</f>
        <v>20</v>
      </c>
      <c r="P34" s="61">
        <f>SUM(P31:P33)</f>
        <v>0</v>
      </c>
      <c r="Q34" s="59"/>
      <c r="R34" s="60" t="s">
        <v>378</v>
      </c>
      <c r="S34" s="53">
        <f>SUM(S31:S33)</f>
        <v>10</v>
      </c>
      <c r="T34" s="61">
        <f>SUM(T31:T33)</f>
        <v>0</v>
      </c>
      <c r="U34" s="59"/>
      <c r="V34" s="60"/>
      <c r="W34" s="53"/>
      <c r="X34" s="61"/>
      <c r="Y34" s="59"/>
      <c r="Z34" s="60"/>
      <c r="AA34" s="53"/>
      <c r="AB34" s="61"/>
      <c r="AC34" s="59"/>
      <c r="AD34" s="60" t="s">
        <v>378</v>
      </c>
      <c r="AE34" s="53">
        <f>SUM(AE31:AE33)</f>
        <v>20</v>
      </c>
      <c r="AF34" s="61">
        <f>SUM(AF31:AF33)</f>
        <v>0</v>
      </c>
    </row>
    <row r="35" spans="1:34" ht="15.95" customHeight="1" x14ac:dyDescent="0.15">
      <c r="A35" s="74"/>
      <c r="B35" s="75" t="s">
        <v>765</v>
      </c>
      <c r="C35" s="76"/>
      <c r="D35" s="77"/>
      <c r="E35" s="171"/>
      <c r="F35" s="172"/>
      <c r="G35" s="76"/>
      <c r="H35" s="77"/>
      <c r="I35" s="71"/>
      <c r="J35" s="71"/>
      <c r="K35" s="72" t="s">
        <v>931</v>
      </c>
      <c r="L35" s="73">
        <f>C40+G40+K40+O40+S40+W40+AA40+AE40</f>
        <v>7580</v>
      </c>
      <c r="M35" s="71"/>
      <c r="N35" s="71"/>
      <c r="O35" s="72" t="s">
        <v>766</v>
      </c>
      <c r="P35" s="169">
        <f>D40+H40+L40+P40+T40+X40+AB40+AF40</f>
        <v>0</v>
      </c>
      <c r="Q35" s="78"/>
      <c r="R35" s="79"/>
      <c r="S35" s="80"/>
      <c r="T35" s="81"/>
      <c r="U35" s="81"/>
      <c r="V35" s="81"/>
      <c r="W35" s="81"/>
      <c r="X35" s="81"/>
      <c r="Y35" s="78"/>
      <c r="Z35" s="79"/>
      <c r="AA35" s="125"/>
      <c r="AB35" s="126"/>
      <c r="AC35" s="78"/>
      <c r="AD35" s="79"/>
      <c r="AE35" s="125"/>
      <c r="AF35" s="170"/>
      <c r="AH35" s="42"/>
    </row>
    <row r="36" spans="1:34" ht="15.95" customHeight="1" x14ac:dyDescent="0.15">
      <c r="A36" s="33"/>
      <c r="B36" s="43" t="s">
        <v>600</v>
      </c>
      <c r="C36" s="195">
        <v>2700</v>
      </c>
      <c r="D36" s="210"/>
      <c r="E36" s="34"/>
      <c r="F36" s="43" t="s">
        <v>183</v>
      </c>
      <c r="G36" s="195">
        <v>70</v>
      </c>
      <c r="H36" s="210"/>
      <c r="I36" s="34"/>
      <c r="J36" s="43" t="s">
        <v>544</v>
      </c>
      <c r="K36" s="195">
        <v>400</v>
      </c>
      <c r="L36" s="210"/>
      <c r="M36" s="34"/>
      <c r="N36" s="43" t="s">
        <v>34</v>
      </c>
      <c r="O36" s="195">
        <v>20</v>
      </c>
      <c r="P36" s="210"/>
      <c r="Q36" s="34"/>
      <c r="R36" s="43" t="s">
        <v>553</v>
      </c>
      <c r="S36" s="195">
        <v>60</v>
      </c>
      <c r="T36" s="210"/>
      <c r="U36" s="34"/>
      <c r="V36" s="43" t="s">
        <v>767</v>
      </c>
      <c r="W36" s="195">
        <v>10</v>
      </c>
      <c r="X36" s="210"/>
      <c r="Y36" s="34"/>
      <c r="Z36" s="43"/>
      <c r="AA36" s="195"/>
      <c r="AB36" s="210"/>
      <c r="AC36" s="34"/>
      <c r="AD36" s="43" t="s">
        <v>553</v>
      </c>
      <c r="AE36" s="195">
        <v>290</v>
      </c>
      <c r="AF36" s="210"/>
    </row>
    <row r="37" spans="1:34" ht="15.95" customHeight="1" x14ac:dyDescent="0.15">
      <c r="A37" s="33"/>
      <c r="B37" s="43" t="s">
        <v>748</v>
      </c>
      <c r="C37" s="195">
        <v>1530</v>
      </c>
      <c r="D37" s="210"/>
      <c r="E37" s="34"/>
      <c r="F37" s="43" t="s">
        <v>437</v>
      </c>
      <c r="G37" s="195">
        <v>250</v>
      </c>
      <c r="H37" s="210"/>
      <c r="I37" s="34"/>
      <c r="J37" s="45"/>
      <c r="K37" s="196"/>
      <c r="L37" s="210"/>
      <c r="M37" s="34"/>
      <c r="N37" s="43"/>
      <c r="O37" s="195"/>
      <c r="P37" s="210"/>
      <c r="Q37" s="34"/>
      <c r="R37" s="45"/>
      <c r="S37" s="196"/>
      <c r="T37" s="210"/>
      <c r="U37" s="34"/>
      <c r="V37" s="43"/>
      <c r="W37" s="195"/>
      <c r="X37" s="210"/>
      <c r="Y37" s="34"/>
      <c r="Z37" s="43"/>
      <c r="AA37" s="195"/>
      <c r="AB37" s="210"/>
      <c r="AC37" s="34"/>
      <c r="AD37" s="45"/>
      <c r="AE37" s="196"/>
      <c r="AF37" s="210"/>
    </row>
    <row r="38" spans="1:34" ht="15.95" customHeight="1" x14ac:dyDescent="0.15">
      <c r="A38" s="35"/>
      <c r="B38" s="45" t="s">
        <v>749</v>
      </c>
      <c r="C38" s="196">
        <v>970</v>
      </c>
      <c r="D38" s="212"/>
      <c r="E38" s="36"/>
      <c r="F38" s="43" t="s">
        <v>401</v>
      </c>
      <c r="G38" s="196">
        <v>50</v>
      </c>
      <c r="H38" s="212"/>
      <c r="I38" s="36"/>
      <c r="J38" s="45"/>
      <c r="K38" s="196"/>
      <c r="L38" s="212"/>
      <c r="M38" s="36"/>
      <c r="N38" s="43"/>
      <c r="O38" s="196"/>
      <c r="P38" s="212"/>
      <c r="Q38" s="36"/>
      <c r="R38" s="45"/>
      <c r="S38" s="196"/>
      <c r="T38" s="212"/>
      <c r="U38" s="36"/>
      <c r="V38" s="45"/>
      <c r="W38" s="196"/>
      <c r="X38" s="212"/>
      <c r="Y38" s="36"/>
      <c r="Z38" s="45"/>
      <c r="AA38" s="196"/>
      <c r="AB38" s="212"/>
      <c r="AC38" s="36"/>
      <c r="AD38" s="45"/>
      <c r="AE38" s="196"/>
      <c r="AF38" s="212"/>
    </row>
    <row r="39" spans="1:34" ht="15.95" customHeight="1" x14ac:dyDescent="0.15">
      <c r="A39" s="33"/>
      <c r="B39" s="43" t="s">
        <v>179</v>
      </c>
      <c r="C39" s="195">
        <v>1140</v>
      </c>
      <c r="D39" s="210"/>
      <c r="E39" s="34"/>
      <c r="F39" s="43" t="s">
        <v>35</v>
      </c>
      <c r="G39" s="195">
        <v>60</v>
      </c>
      <c r="H39" s="210"/>
      <c r="I39" s="34"/>
      <c r="J39" s="43"/>
      <c r="K39" s="195"/>
      <c r="L39" s="210"/>
      <c r="M39" s="34"/>
      <c r="N39" s="43" t="s">
        <v>35</v>
      </c>
      <c r="O39" s="195">
        <v>30</v>
      </c>
      <c r="P39" s="210"/>
      <c r="Q39" s="33"/>
      <c r="R39" s="43"/>
      <c r="S39" s="195"/>
      <c r="T39" s="210"/>
      <c r="U39" s="34"/>
      <c r="V39" s="43"/>
      <c r="W39" s="195"/>
      <c r="X39" s="210"/>
      <c r="Y39" s="34"/>
      <c r="Z39" s="43"/>
      <c r="AA39" s="195"/>
      <c r="AB39" s="210"/>
      <c r="AC39" s="34"/>
      <c r="AD39" s="43"/>
      <c r="AE39" s="196"/>
      <c r="AF39" s="210"/>
    </row>
    <row r="40" spans="1:34" ht="15.95" customHeight="1" x14ac:dyDescent="0.15">
      <c r="A40" s="59"/>
      <c r="B40" s="60" t="s">
        <v>169</v>
      </c>
      <c r="C40" s="53">
        <f>SUM(C36:C39)</f>
        <v>6340</v>
      </c>
      <c r="D40" s="61">
        <f>SUM(D36:D39)</f>
        <v>0</v>
      </c>
      <c r="E40" s="59"/>
      <c r="F40" s="60" t="s">
        <v>169</v>
      </c>
      <c r="G40" s="53">
        <f>SUM(G36:G39)</f>
        <v>430</v>
      </c>
      <c r="H40" s="61">
        <f>SUM(H36:H39)</f>
        <v>0</v>
      </c>
      <c r="I40" s="59"/>
      <c r="J40" s="60" t="s">
        <v>169</v>
      </c>
      <c r="K40" s="53">
        <f>SUM(K36:K39)</f>
        <v>400</v>
      </c>
      <c r="L40" s="61">
        <f>SUM(L36:L39)</f>
        <v>0</v>
      </c>
      <c r="M40" s="59"/>
      <c r="N40" s="60" t="s">
        <v>169</v>
      </c>
      <c r="O40" s="53">
        <f>SUM(O36:O39)</f>
        <v>50</v>
      </c>
      <c r="P40" s="61">
        <f>SUM(P36:P39)</f>
        <v>0</v>
      </c>
      <c r="Q40" s="59"/>
      <c r="R40" s="60" t="s">
        <v>169</v>
      </c>
      <c r="S40" s="53">
        <f>SUM(S36:S39)</f>
        <v>60</v>
      </c>
      <c r="T40" s="61">
        <f>SUM(T36:T39)</f>
        <v>0</v>
      </c>
      <c r="U40" s="59"/>
      <c r="V40" s="60" t="s">
        <v>169</v>
      </c>
      <c r="W40" s="53">
        <f>SUM(W36:W39)</f>
        <v>10</v>
      </c>
      <c r="X40" s="61">
        <f>SUM(X36:X39)</f>
        <v>0</v>
      </c>
      <c r="Y40" s="59"/>
      <c r="Z40" s="60"/>
      <c r="AA40" s="53"/>
      <c r="AB40" s="61"/>
      <c r="AC40" s="59"/>
      <c r="AD40" s="60" t="s">
        <v>169</v>
      </c>
      <c r="AE40" s="53">
        <f>SUM(AE36:AE39)</f>
        <v>290</v>
      </c>
      <c r="AF40" s="61">
        <f>SUM(AF36:AF39)</f>
        <v>0</v>
      </c>
    </row>
    <row r="41" spans="1:34" ht="15.95" customHeight="1" x14ac:dyDescent="0.15">
      <c r="A41" s="59"/>
      <c r="B41" s="60" t="s">
        <v>44</v>
      </c>
      <c r="C41" s="53">
        <f>隠岐・出雲1!C41+C14+C21+C25+C29+C34+C40</f>
        <v>36190</v>
      </c>
      <c r="D41" s="61">
        <f>隠岐・出雲1!D41+D14+D21+D25+D29+D34+D40</f>
        <v>0</v>
      </c>
      <c r="E41" s="59"/>
      <c r="F41" s="60" t="s">
        <v>44</v>
      </c>
      <c r="G41" s="53">
        <f>隠岐・出雲1!G41+G14+G21+G25+G29+G34+G40</f>
        <v>5890</v>
      </c>
      <c r="H41" s="61">
        <f>隠岐・出雲1!H41+H14+H21+H25+H29+H34+H40</f>
        <v>0</v>
      </c>
      <c r="I41" s="59"/>
      <c r="J41" s="60" t="s">
        <v>44</v>
      </c>
      <c r="K41" s="53">
        <f>隠岐・出雲1!K41+K14+K21+K25+K29+K34+K40</f>
        <v>2610</v>
      </c>
      <c r="L41" s="61">
        <f>隠岐・出雲1!L41+L14+L21+L25+L29+L34+L40</f>
        <v>0</v>
      </c>
      <c r="M41" s="59"/>
      <c r="N41" s="60" t="s">
        <v>44</v>
      </c>
      <c r="O41" s="53">
        <f>隠岐・出雲1!O41+O14+O21+O25+O29+O34+O40</f>
        <v>1300</v>
      </c>
      <c r="P41" s="61">
        <f>隠岐・出雲1!P41+P14+P21+P25+P29+P34+P40</f>
        <v>0</v>
      </c>
      <c r="Q41" s="59"/>
      <c r="R41" s="60" t="s">
        <v>44</v>
      </c>
      <c r="S41" s="53">
        <f>隠岐・出雲1!S41+S14+S21+S25+S29+S34+S40</f>
        <v>320</v>
      </c>
      <c r="T41" s="61">
        <f>隠岐・出雲1!T41+T14+T21+T25+T29+T34+T40</f>
        <v>0</v>
      </c>
      <c r="U41" s="59"/>
      <c r="V41" s="60" t="s">
        <v>44</v>
      </c>
      <c r="W41" s="53">
        <f>隠岐・出雲1!W41+W14+W21+W25+W29+W34+W40</f>
        <v>120</v>
      </c>
      <c r="X41" s="61">
        <f>隠岐・出雲1!X41+X14+X21+X25+X29+X34+X40</f>
        <v>0</v>
      </c>
      <c r="Y41" s="59"/>
      <c r="Z41" s="60"/>
      <c r="AA41" s="53"/>
      <c r="AB41" s="61"/>
      <c r="AC41" s="59"/>
      <c r="AD41" s="60" t="s">
        <v>44</v>
      </c>
      <c r="AE41" s="53">
        <f>隠岐・出雲1!AE41+AE14+AE21+AE25+AE29+AE34+AE40</f>
        <v>1010</v>
      </c>
      <c r="AF41" s="61">
        <f>隠岐・出雲1!AF41+AF14+AF21+AF25+AF29+AF34+AF40</f>
        <v>0</v>
      </c>
    </row>
    <row r="42" spans="1:34" ht="15.95" customHeight="1" x14ac:dyDescent="0.15">
      <c r="A42" s="46"/>
      <c r="B42" s="37" t="s">
        <v>609</v>
      </c>
      <c r="N42" s="37" t="s">
        <v>934</v>
      </c>
      <c r="V42" s="48"/>
      <c r="AF42" s="62" t="s">
        <v>905</v>
      </c>
    </row>
    <row r="43" spans="1:34" ht="15.95" customHeight="1" x14ac:dyDescent="0.15">
      <c r="B43" s="37" t="s">
        <v>871</v>
      </c>
      <c r="N43" s="37" t="s">
        <v>935</v>
      </c>
    </row>
  </sheetData>
  <sheetProtection algorithmName="SHA-512" hashValue="GCv/R7befoYYic7vGpD1apO6sQP7gK+mdF3/aTAn+8TlYx40duP/XVNI48IhqylnYZfDeU6gwq41JeRfoYZIxw==" saltValue="7qt4qcnj8TKaE/V9QXIRog==" spinCount="100000" sheet="1" objects="1" scenarios="1"/>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6"/>
  <sheetViews>
    <sheetView zoomScale="90" zoomScaleNormal="90" workbookViewId="0">
      <selection activeCell="D8" sqref="D8"/>
    </sheetView>
  </sheetViews>
  <sheetFormatPr defaultRowHeight="13.5" x14ac:dyDescent="0.15"/>
  <cols>
    <col min="1" max="1" width="3.125" style="29" customWidth="1"/>
    <col min="2" max="2" width="7.125" style="40" customWidth="1"/>
    <col min="3" max="3" width="5.625" style="51" customWidth="1"/>
    <col min="4" max="4" width="6.625" style="49" customWidth="1"/>
    <col min="5" max="5" width="3.125" style="46" customWidth="1"/>
    <col min="6" max="6" width="7.125" style="40" customWidth="1"/>
    <col min="7" max="7" width="5.625" style="51" customWidth="1"/>
    <col min="8" max="8" width="6.625" style="49" customWidth="1"/>
    <col min="9" max="9" width="3.125" style="46" customWidth="1"/>
    <col min="10" max="10" width="7.125" style="40" customWidth="1"/>
    <col min="11" max="11" width="5.625" style="51" customWidth="1"/>
    <col min="12" max="12" width="6.625" style="49" customWidth="1"/>
    <col min="13" max="13" width="3.125" style="46" customWidth="1"/>
    <col min="14" max="14" width="7.125" style="40" customWidth="1"/>
    <col min="15" max="15" width="5.625" style="51" customWidth="1"/>
    <col min="16" max="16" width="6.625" style="49" customWidth="1"/>
    <col min="17" max="17" width="3.125" style="46" customWidth="1"/>
    <col min="18" max="18" width="7.125" style="40" customWidth="1"/>
    <col min="19" max="19" width="5.625" style="51" customWidth="1"/>
    <col min="20" max="20" width="6.625" style="49" customWidth="1"/>
    <col min="21" max="21" width="3.125" style="46" customWidth="1"/>
    <col min="22" max="22" width="7.125" style="40" customWidth="1"/>
    <col min="23" max="23" width="5.625" style="51" customWidth="1"/>
    <col min="24" max="24" width="6.625" style="49" customWidth="1"/>
    <col min="25" max="25" width="3.125" style="49" customWidth="1"/>
    <col min="26" max="26" width="7.125" style="49" customWidth="1"/>
    <col min="27" max="27" width="5.625" style="49" customWidth="1"/>
    <col min="28" max="28" width="6.625" style="49" customWidth="1"/>
    <col min="29" max="29" width="3.125" style="46" customWidth="1"/>
    <col min="30" max="30" width="7.125" style="40" customWidth="1"/>
    <col min="31" max="31" width="5.625" style="51" customWidth="1"/>
    <col min="32" max="32" width="6.625" style="49" customWidth="1"/>
    <col min="33" max="33" width="2.625" style="41" customWidth="1"/>
    <col min="34" max="16384" width="9" style="39"/>
  </cols>
  <sheetData>
    <row r="1" spans="1:34" ht="15" customHeight="1" x14ac:dyDescent="0.15">
      <c r="AF1" s="122" t="s">
        <v>1017</v>
      </c>
      <c r="AG1" s="85"/>
    </row>
    <row r="2" spans="1:34" ht="15" customHeight="1" x14ac:dyDescent="0.15">
      <c r="AF2" s="99" t="str">
        <f>松江1!AF2</f>
        <v>島根県部数表</v>
      </c>
      <c r="AG2" s="86"/>
    </row>
    <row r="3" spans="1:34" ht="15" customHeight="1" x14ac:dyDescent="0.15">
      <c r="AF3" s="85" t="s">
        <v>132</v>
      </c>
    </row>
    <row r="4" spans="1:34" ht="5.0999999999999996" customHeight="1" x14ac:dyDescent="0.15"/>
    <row r="5" spans="1:34" ht="15.95" customHeight="1" x14ac:dyDescent="0.15">
      <c r="A5" s="31"/>
      <c r="B5" s="56" t="s">
        <v>157</v>
      </c>
      <c r="C5" s="57" t="s">
        <v>355</v>
      </c>
      <c r="D5" s="58" t="s">
        <v>356</v>
      </c>
      <c r="E5" s="31"/>
      <c r="F5" s="56" t="s">
        <v>357</v>
      </c>
      <c r="G5" s="57" t="s">
        <v>355</v>
      </c>
      <c r="H5" s="58" t="s">
        <v>356</v>
      </c>
      <c r="I5" s="31"/>
      <c r="J5" s="56" t="s">
        <v>358</v>
      </c>
      <c r="K5" s="57" t="s">
        <v>355</v>
      </c>
      <c r="L5" s="58" t="s">
        <v>356</v>
      </c>
      <c r="M5" s="31"/>
      <c r="N5" s="56" t="s">
        <v>359</v>
      </c>
      <c r="O5" s="57" t="s">
        <v>355</v>
      </c>
      <c r="P5" s="58" t="s">
        <v>356</v>
      </c>
      <c r="Q5" s="31"/>
      <c r="R5" s="56" t="s">
        <v>360</v>
      </c>
      <c r="S5" s="57" t="s">
        <v>355</v>
      </c>
      <c r="T5" s="58" t="s">
        <v>356</v>
      </c>
      <c r="U5" s="31"/>
      <c r="V5" s="56" t="s">
        <v>377</v>
      </c>
      <c r="W5" s="57" t="s">
        <v>355</v>
      </c>
      <c r="X5" s="58" t="s">
        <v>356</v>
      </c>
      <c r="Y5" s="31"/>
      <c r="Z5" s="56" t="s">
        <v>545</v>
      </c>
      <c r="AA5" s="57" t="s">
        <v>355</v>
      </c>
      <c r="AB5" s="58" t="s">
        <v>356</v>
      </c>
      <c r="AC5" s="31"/>
      <c r="AD5" s="56" t="s">
        <v>361</v>
      </c>
      <c r="AE5" s="57" t="s">
        <v>355</v>
      </c>
      <c r="AF5" s="58" t="s">
        <v>356</v>
      </c>
      <c r="AG5" s="118">
        <v>7</v>
      </c>
      <c r="AH5" s="42"/>
    </row>
    <row r="6" spans="1:34" ht="15.95" customHeight="1" x14ac:dyDescent="0.15">
      <c r="A6" s="31"/>
      <c r="B6" s="32" t="s">
        <v>327</v>
      </c>
      <c r="C6" s="63"/>
      <c r="D6" s="64"/>
      <c r="E6" s="174"/>
      <c r="F6" s="175"/>
      <c r="G6" s="63"/>
      <c r="H6" s="64"/>
      <c r="I6" s="55"/>
      <c r="J6" s="55"/>
      <c r="K6" s="69" t="s">
        <v>325</v>
      </c>
      <c r="L6" s="70">
        <f>C37+G37+K37+O37+S37+W37+AA37+AE37</f>
        <v>9370</v>
      </c>
      <c r="M6" s="55"/>
      <c r="N6" s="55"/>
      <c r="O6" s="69" t="s">
        <v>326</v>
      </c>
      <c r="P6" s="173">
        <f>D37+H37+L37+P37+T37+X37+AB37+AF37</f>
        <v>0</v>
      </c>
      <c r="Q6" s="65"/>
      <c r="R6" s="66"/>
      <c r="S6" s="67"/>
      <c r="T6" s="68"/>
      <c r="U6" s="68"/>
      <c r="V6" s="68"/>
      <c r="W6" s="68"/>
      <c r="X6" s="68"/>
      <c r="Y6" s="65"/>
      <c r="Z6" s="66"/>
      <c r="AA6" s="127"/>
      <c r="AB6" s="128"/>
      <c r="AC6" s="65"/>
      <c r="AD6" s="66"/>
      <c r="AE6" s="127"/>
      <c r="AF6" s="176"/>
      <c r="AG6" s="50"/>
      <c r="AH6" s="42"/>
    </row>
    <row r="7" spans="1:34" ht="15.95" customHeight="1" x14ac:dyDescent="0.15">
      <c r="A7" s="74"/>
      <c r="B7" s="75" t="s">
        <v>52</v>
      </c>
      <c r="C7" s="76"/>
      <c r="D7" s="77"/>
      <c r="E7" s="171"/>
      <c r="F7" s="172"/>
      <c r="G7" s="76"/>
      <c r="H7" s="77"/>
      <c r="I7" s="71"/>
      <c r="J7" s="71"/>
      <c r="K7" s="72" t="s">
        <v>53</v>
      </c>
      <c r="L7" s="73">
        <f>C25+G25+K25+O25+S25+W25+AA25+AE25</f>
        <v>7400</v>
      </c>
      <c r="M7" s="71"/>
      <c r="N7" s="71"/>
      <c r="O7" s="72" t="s">
        <v>54</v>
      </c>
      <c r="P7" s="169">
        <f>D25+H25+L25+P25+T25+X25+AB25+AF25</f>
        <v>0</v>
      </c>
      <c r="Q7" s="78"/>
      <c r="R7" s="79"/>
      <c r="S7" s="80"/>
      <c r="T7" s="81"/>
      <c r="U7" s="81"/>
      <c r="V7" s="81"/>
      <c r="W7" s="81"/>
      <c r="X7" s="81"/>
      <c r="Y7" s="78"/>
      <c r="Z7" s="79"/>
      <c r="AA7" s="125"/>
      <c r="AB7" s="126"/>
      <c r="AC7" s="78"/>
      <c r="AD7" s="79"/>
      <c r="AE7" s="125"/>
      <c r="AF7" s="170"/>
      <c r="AG7" s="41" t="s">
        <v>249</v>
      </c>
      <c r="AH7" s="42"/>
    </row>
    <row r="8" spans="1:34" ht="15.95" customHeight="1" x14ac:dyDescent="0.15">
      <c r="A8" s="213"/>
      <c r="B8" s="214" t="s">
        <v>899</v>
      </c>
      <c r="C8" s="215">
        <v>1280</v>
      </c>
      <c r="D8" s="216"/>
      <c r="E8" s="217"/>
      <c r="F8" s="214" t="s">
        <v>554</v>
      </c>
      <c r="G8" s="215">
        <v>340</v>
      </c>
      <c r="H8" s="216"/>
      <c r="I8" s="217"/>
      <c r="J8" s="214" t="s">
        <v>900</v>
      </c>
      <c r="K8" s="215">
        <v>70</v>
      </c>
      <c r="L8" s="216"/>
      <c r="M8" s="217"/>
      <c r="N8" s="214"/>
      <c r="O8" s="215"/>
      <c r="P8" s="216"/>
      <c r="Q8" s="217"/>
      <c r="R8" s="214"/>
      <c r="S8" s="215"/>
      <c r="T8" s="216"/>
      <c r="U8" s="217"/>
      <c r="V8" s="214" t="s">
        <v>901</v>
      </c>
      <c r="W8" s="215"/>
      <c r="X8" s="216"/>
      <c r="Y8" s="217"/>
      <c r="Z8" s="214"/>
      <c r="AA8" s="215"/>
      <c r="AB8" s="216"/>
      <c r="AC8" s="217"/>
      <c r="AD8" s="214" t="s">
        <v>598</v>
      </c>
      <c r="AE8" s="215">
        <v>50</v>
      </c>
      <c r="AF8" s="216"/>
      <c r="AG8" s="41" t="s">
        <v>250</v>
      </c>
    </row>
    <row r="9" spans="1:34" ht="15.95" customHeight="1" x14ac:dyDescent="0.15">
      <c r="A9" s="33"/>
      <c r="B9" s="43" t="s">
        <v>858</v>
      </c>
      <c r="C9" s="195">
        <v>1550</v>
      </c>
      <c r="D9" s="210"/>
      <c r="E9" s="34"/>
      <c r="F9" s="43" t="s">
        <v>555</v>
      </c>
      <c r="G9" s="195">
        <v>450</v>
      </c>
      <c r="H9" s="210"/>
      <c r="I9" s="34"/>
      <c r="J9" s="43" t="s">
        <v>895</v>
      </c>
      <c r="K9" s="195">
        <v>80</v>
      </c>
      <c r="L9" s="210"/>
      <c r="M9" s="34"/>
      <c r="N9" s="43"/>
      <c r="O9" s="195"/>
      <c r="P9" s="210"/>
      <c r="Q9" s="34"/>
      <c r="R9" s="43"/>
      <c r="S9" s="195"/>
      <c r="T9" s="210"/>
      <c r="U9" s="34"/>
      <c r="V9" s="43" t="s">
        <v>892</v>
      </c>
      <c r="W9" s="195"/>
      <c r="X9" s="210"/>
      <c r="Y9" s="34"/>
      <c r="Z9" s="43"/>
      <c r="AA9" s="195"/>
      <c r="AB9" s="210"/>
      <c r="AC9" s="34"/>
      <c r="AD9" s="43" t="s">
        <v>599</v>
      </c>
      <c r="AE9" s="195">
        <v>30</v>
      </c>
      <c r="AF9" s="210"/>
      <c r="AG9" s="41" t="s">
        <v>251</v>
      </c>
    </row>
    <row r="10" spans="1:34" ht="15.95" customHeight="1" x14ac:dyDescent="0.15">
      <c r="A10" s="33"/>
      <c r="B10" s="43"/>
      <c r="C10" s="195"/>
      <c r="D10" s="210"/>
      <c r="E10" s="34"/>
      <c r="F10" s="43"/>
      <c r="G10" s="195"/>
      <c r="H10" s="210"/>
      <c r="I10" s="34"/>
      <c r="J10" s="43"/>
      <c r="K10" s="195"/>
      <c r="L10" s="210"/>
      <c r="M10" s="34"/>
      <c r="N10" s="43"/>
      <c r="O10" s="195"/>
      <c r="P10" s="210"/>
      <c r="Q10" s="34"/>
      <c r="R10" s="43"/>
      <c r="S10" s="195"/>
      <c r="T10" s="210"/>
      <c r="U10" s="34"/>
      <c r="V10" s="43"/>
      <c r="W10" s="195"/>
      <c r="X10" s="210"/>
      <c r="Y10" s="34"/>
      <c r="Z10" s="43"/>
      <c r="AA10" s="195"/>
      <c r="AB10" s="210"/>
      <c r="AC10" s="34"/>
      <c r="AD10" s="43"/>
      <c r="AE10" s="195"/>
      <c r="AF10" s="210"/>
    </row>
    <row r="11" spans="1:34" ht="15.95" customHeight="1" x14ac:dyDescent="0.15">
      <c r="A11" s="33"/>
      <c r="B11" s="43" t="s">
        <v>785</v>
      </c>
      <c r="C11" s="195">
        <v>180</v>
      </c>
      <c r="D11" s="210"/>
      <c r="E11" s="34"/>
      <c r="F11" s="43" t="s">
        <v>964</v>
      </c>
      <c r="G11" s="195"/>
      <c r="H11" s="210"/>
      <c r="I11" s="34"/>
      <c r="J11" s="43" t="s">
        <v>728</v>
      </c>
      <c r="K11" s="195">
        <v>20</v>
      </c>
      <c r="L11" s="210"/>
      <c r="M11" s="34"/>
      <c r="N11" s="43"/>
      <c r="O11" s="195"/>
      <c r="P11" s="210"/>
      <c r="Q11" s="34"/>
      <c r="R11" s="43"/>
      <c r="S11" s="195"/>
      <c r="T11" s="210"/>
      <c r="U11" s="34"/>
      <c r="V11" s="43" t="s">
        <v>964</v>
      </c>
      <c r="W11" s="195"/>
      <c r="X11" s="210"/>
      <c r="Y11" s="34"/>
      <c r="Z11" s="43"/>
      <c r="AA11" s="195"/>
      <c r="AB11" s="210"/>
      <c r="AC11" s="34"/>
      <c r="AD11" s="43"/>
      <c r="AE11" s="195"/>
      <c r="AF11" s="210"/>
    </row>
    <row r="12" spans="1:34" ht="15.95" customHeight="1" x14ac:dyDescent="0.15">
      <c r="A12" s="33"/>
      <c r="B12" s="43" t="s">
        <v>796</v>
      </c>
      <c r="C12" s="195">
        <v>180</v>
      </c>
      <c r="D12" s="210"/>
      <c r="E12" s="34"/>
      <c r="F12" s="43" t="s">
        <v>838</v>
      </c>
      <c r="G12" s="195"/>
      <c r="H12" s="210"/>
      <c r="I12" s="34"/>
      <c r="J12" s="43" t="s">
        <v>729</v>
      </c>
      <c r="K12" s="195">
        <v>10</v>
      </c>
      <c r="L12" s="210"/>
      <c r="M12" s="34"/>
      <c r="N12" s="43"/>
      <c r="O12" s="195"/>
      <c r="P12" s="210"/>
      <c r="Q12" s="34"/>
      <c r="R12" s="43"/>
      <c r="S12" s="195"/>
      <c r="T12" s="210"/>
      <c r="U12" s="34"/>
      <c r="V12" s="43"/>
      <c r="W12" s="195"/>
      <c r="X12" s="210"/>
      <c r="Y12" s="34"/>
      <c r="Z12" s="43"/>
      <c r="AA12" s="195"/>
      <c r="AB12" s="210"/>
      <c r="AC12" s="34"/>
      <c r="AD12" s="43"/>
      <c r="AE12" s="195"/>
      <c r="AF12" s="210"/>
    </row>
    <row r="13" spans="1:34" ht="15.95" customHeight="1" x14ac:dyDescent="0.15">
      <c r="A13" s="33"/>
      <c r="B13" s="43" t="s">
        <v>784</v>
      </c>
      <c r="C13" s="195">
        <v>1040</v>
      </c>
      <c r="D13" s="210"/>
      <c r="E13" s="34"/>
      <c r="F13" s="43"/>
      <c r="G13" s="195"/>
      <c r="H13" s="210"/>
      <c r="I13" s="34"/>
      <c r="J13" s="43" t="s">
        <v>783</v>
      </c>
      <c r="K13" s="195">
        <v>60</v>
      </c>
      <c r="L13" s="210"/>
      <c r="M13" s="34"/>
      <c r="N13" s="43"/>
      <c r="O13" s="195"/>
      <c r="P13" s="210"/>
      <c r="Q13" s="34"/>
      <c r="R13" s="43"/>
      <c r="S13" s="195"/>
      <c r="T13" s="210"/>
      <c r="U13" s="34"/>
      <c r="V13" s="43" t="s">
        <v>831</v>
      </c>
      <c r="W13" s="195"/>
      <c r="X13" s="210"/>
      <c r="Y13" s="34"/>
      <c r="Z13" s="43"/>
      <c r="AA13" s="195"/>
      <c r="AB13" s="210"/>
      <c r="AC13" s="34"/>
      <c r="AD13" s="43"/>
      <c r="AE13" s="195"/>
      <c r="AF13" s="210"/>
    </row>
    <row r="14" spans="1:34" ht="15.95" customHeight="1" x14ac:dyDescent="0.15">
      <c r="A14" s="33"/>
      <c r="B14" s="43" t="s">
        <v>176</v>
      </c>
      <c r="C14" s="195">
        <v>120</v>
      </c>
      <c r="D14" s="210"/>
      <c r="E14" s="34"/>
      <c r="F14" s="43"/>
      <c r="G14" s="195"/>
      <c r="H14" s="210"/>
      <c r="I14" s="34"/>
      <c r="J14" s="43"/>
      <c r="K14" s="195"/>
      <c r="L14" s="210"/>
      <c r="M14" s="34"/>
      <c r="N14" s="43"/>
      <c r="O14" s="195"/>
      <c r="P14" s="210"/>
      <c r="Q14" s="34"/>
      <c r="R14" s="43"/>
      <c r="S14" s="195"/>
      <c r="T14" s="210"/>
      <c r="U14" s="34"/>
      <c r="V14" s="43"/>
      <c r="W14" s="195"/>
      <c r="X14" s="210"/>
      <c r="Y14" s="34"/>
      <c r="Z14" s="43"/>
      <c r="AA14" s="195"/>
      <c r="AB14" s="210"/>
      <c r="AC14" s="34"/>
      <c r="AD14" s="43"/>
      <c r="AE14" s="195"/>
      <c r="AF14" s="210"/>
      <c r="AG14" s="39"/>
    </row>
    <row r="15" spans="1:34" ht="15.95" customHeight="1" x14ac:dyDescent="0.15">
      <c r="A15" s="35"/>
      <c r="B15" s="45" t="s">
        <v>786</v>
      </c>
      <c r="C15" s="196">
        <v>280</v>
      </c>
      <c r="D15" s="212"/>
      <c r="E15" s="36"/>
      <c r="F15" s="45"/>
      <c r="G15" s="196"/>
      <c r="H15" s="212"/>
      <c r="I15" s="36"/>
      <c r="J15" s="45" t="s">
        <v>782</v>
      </c>
      <c r="K15" s="196">
        <v>10</v>
      </c>
      <c r="L15" s="212"/>
      <c r="M15" s="36"/>
      <c r="N15" s="45"/>
      <c r="O15" s="196"/>
      <c r="P15" s="212"/>
      <c r="Q15" s="36"/>
      <c r="R15" s="45"/>
      <c r="S15" s="196"/>
      <c r="T15" s="212"/>
      <c r="U15" s="36"/>
      <c r="V15" s="45" t="s">
        <v>832</v>
      </c>
      <c r="W15" s="196"/>
      <c r="X15" s="212"/>
      <c r="Y15" s="36"/>
      <c r="Z15" s="45"/>
      <c r="AA15" s="196"/>
      <c r="AB15" s="212"/>
      <c r="AC15" s="36"/>
      <c r="AD15" s="45"/>
      <c r="AE15" s="196"/>
      <c r="AF15" s="212"/>
    </row>
    <row r="16" spans="1:34" ht="15.95" customHeight="1" x14ac:dyDescent="0.15">
      <c r="A16" s="33"/>
      <c r="B16" s="43" t="s">
        <v>787</v>
      </c>
      <c r="C16" s="195">
        <v>130</v>
      </c>
      <c r="D16" s="210"/>
      <c r="E16" s="34"/>
      <c r="F16" s="43"/>
      <c r="G16" s="195"/>
      <c r="H16" s="210"/>
      <c r="I16" s="34"/>
      <c r="J16" s="43" t="s">
        <v>730</v>
      </c>
      <c r="K16" s="195">
        <v>10</v>
      </c>
      <c r="L16" s="210"/>
      <c r="M16" s="34"/>
      <c r="N16" s="43"/>
      <c r="O16" s="195"/>
      <c r="P16" s="210"/>
      <c r="Q16" s="33"/>
      <c r="R16" s="43"/>
      <c r="S16" s="195"/>
      <c r="T16" s="210"/>
      <c r="U16" s="34"/>
      <c r="V16" s="43"/>
      <c r="W16" s="195"/>
      <c r="X16" s="210"/>
      <c r="Y16" s="34"/>
      <c r="Z16" s="43"/>
      <c r="AA16" s="195"/>
      <c r="AB16" s="210"/>
      <c r="AC16" s="34"/>
      <c r="AD16" s="43"/>
      <c r="AE16" s="195"/>
      <c r="AF16" s="210"/>
    </row>
    <row r="17" spans="1:32" ht="15.95" customHeight="1" x14ac:dyDescent="0.15">
      <c r="A17" s="33"/>
      <c r="B17" s="43" t="s">
        <v>788</v>
      </c>
      <c r="C17" s="195">
        <v>110</v>
      </c>
      <c r="D17" s="210"/>
      <c r="E17" s="34"/>
      <c r="F17" s="43" t="s">
        <v>61</v>
      </c>
      <c r="G17" s="195">
        <v>10</v>
      </c>
      <c r="H17" s="210"/>
      <c r="I17" s="34"/>
      <c r="J17" s="43" t="s">
        <v>62</v>
      </c>
      <c r="K17" s="195">
        <v>10</v>
      </c>
      <c r="L17" s="210"/>
      <c r="M17" s="34"/>
      <c r="N17" s="43"/>
      <c r="O17" s="195"/>
      <c r="P17" s="210"/>
      <c r="Q17" s="34"/>
      <c r="R17" s="43"/>
      <c r="S17" s="195"/>
      <c r="T17" s="210"/>
      <c r="U17" s="34"/>
      <c r="V17" s="43" t="s">
        <v>969</v>
      </c>
      <c r="W17" s="195"/>
      <c r="X17" s="210"/>
      <c r="Y17" s="34"/>
      <c r="Z17" s="43"/>
      <c r="AA17" s="195"/>
      <c r="AB17" s="210"/>
      <c r="AC17" s="34"/>
      <c r="AD17" s="43" t="s">
        <v>62</v>
      </c>
      <c r="AE17" s="195">
        <v>10</v>
      </c>
      <c r="AF17" s="210"/>
    </row>
    <row r="18" spans="1:32" ht="15.95" customHeight="1" x14ac:dyDescent="0.15">
      <c r="A18" s="35"/>
      <c r="B18" s="45" t="s">
        <v>789</v>
      </c>
      <c r="C18" s="196">
        <v>660</v>
      </c>
      <c r="D18" s="212"/>
      <c r="E18" s="36"/>
      <c r="F18" s="45"/>
      <c r="G18" s="196"/>
      <c r="H18" s="212"/>
      <c r="I18" s="36"/>
      <c r="J18" s="45" t="s">
        <v>63</v>
      </c>
      <c r="K18" s="195">
        <v>30</v>
      </c>
      <c r="L18" s="212"/>
      <c r="M18" s="36"/>
      <c r="N18" s="45"/>
      <c r="O18" s="195"/>
      <c r="P18" s="212"/>
      <c r="Q18" s="36"/>
      <c r="R18" s="45"/>
      <c r="S18" s="196"/>
      <c r="T18" s="212"/>
      <c r="U18" s="36"/>
      <c r="V18" s="45"/>
      <c r="W18" s="196"/>
      <c r="X18" s="212"/>
      <c r="Y18" s="36"/>
      <c r="Z18" s="45"/>
      <c r="AA18" s="196"/>
      <c r="AB18" s="212"/>
      <c r="AC18" s="36"/>
      <c r="AD18" s="45" t="s">
        <v>63</v>
      </c>
      <c r="AE18" s="196">
        <v>10</v>
      </c>
      <c r="AF18" s="212"/>
    </row>
    <row r="19" spans="1:32" ht="15.95" customHeight="1" x14ac:dyDescent="0.15">
      <c r="A19" s="33"/>
      <c r="B19" s="43"/>
      <c r="C19" s="195"/>
      <c r="D19" s="210"/>
      <c r="E19" s="34"/>
      <c r="F19" s="43"/>
      <c r="G19" s="195"/>
      <c r="H19" s="210"/>
      <c r="I19" s="34"/>
      <c r="J19" s="43"/>
      <c r="K19" s="195"/>
      <c r="L19" s="210"/>
      <c r="M19" s="34"/>
      <c r="N19" s="43"/>
      <c r="O19" s="195"/>
      <c r="P19" s="210"/>
      <c r="Q19" s="34"/>
      <c r="R19" s="43"/>
      <c r="S19" s="195"/>
      <c r="T19" s="210"/>
      <c r="U19" s="34"/>
      <c r="V19" s="43"/>
      <c r="W19" s="195"/>
      <c r="X19" s="210"/>
      <c r="Y19" s="34"/>
      <c r="Z19" s="43"/>
      <c r="AA19" s="195"/>
      <c r="AB19" s="210"/>
      <c r="AC19" s="34"/>
      <c r="AD19" s="43"/>
      <c r="AE19" s="195"/>
      <c r="AF19" s="210"/>
    </row>
    <row r="20" spans="1:32" ht="15.95" customHeight="1" x14ac:dyDescent="0.15">
      <c r="A20" s="35"/>
      <c r="B20" s="45" t="s">
        <v>790</v>
      </c>
      <c r="C20" s="196">
        <v>100</v>
      </c>
      <c r="D20" s="212"/>
      <c r="E20" s="36"/>
      <c r="F20" s="45"/>
      <c r="G20" s="196"/>
      <c r="H20" s="212"/>
      <c r="I20" s="36"/>
      <c r="J20" s="45"/>
      <c r="K20" s="196"/>
      <c r="L20" s="212"/>
      <c r="M20" s="36"/>
      <c r="N20" s="45"/>
      <c r="O20" s="195"/>
      <c r="P20" s="212"/>
      <c r="Q20" s="36"/>
      <c r="R20" s="45"/>
      <c r="S20" s="196"/>
      <c r="T20" s="212"/>
      <c r="U20" s="36"/>
      <c r="V20" s="45"/>
      <c r="W20" s="196"/>
      <c r="X20" s="212"/>
      <c r="Y20" s="36"/>
      <c r="Z20" s="45"/>
      <c r="AA20" s="196"/>
      <c r="AB20" s="212"/>
      <c r="AC20" s="36"/>
      <c r="AD20" s="45" t="s">
        <v>731</v>
      </c>
      <c r="AE20" s="196">
        <v>10</v>
      </c>
      <c r="AF20" s="212"/>
    </row>
    <row r="21" spans="1:32" ht="15.95" customHeight="1" x14ac:dyDescent="0.15">
      <c r="A21" s="35"/>
      <c r="B21" s="45" t="s">
        <v>791</v>
      </c>
      <c r="C21" s="196">
        <v>110</v>
      </c>
      <c r="D21" s="212"/>
      <c r="E21" s="36"/>
      <c r="F21" s="45" t="s">
        <v>741</v>
      </c>
      <c r="G21" s="196">
        <v>10</v>
      </c>
      <c r="H21" s="212"/>
      <c r="I21" s="36"/>
      <c r="J21" s="45" t="s">
        <v>732</v>
      </c>
      <c r="K21" s="196">
        <v>10</v>
      </c>
      <c r="L21" s="212"/>
      <c r="M21" s="36"/>
      <c r="N21" s="45"/>
      <c r="O21" s="195"/>
      <c r="P21" s="212"/>
      <c r="Q21" s="36"/>
      <c r="R21" s="45"/>
      <c r="S21" s="196"/>
      <c r="T21" s="212"/>
      <c r="U21" s="36"/>
      <c r="V21" s="43" t="s">
        <v>740</v>
      </c>
      <c r="W21" s="196"/>
      <c r="X21" s="212"/>
      <c r="Y21" s="36"/>
      <c r="Z21" s="43"/>
      <c r="AA21" s="196"/>
      <c r="AB21" s="212"/>
      <c r="AC21" s="36"/>
      <c r="AD21" s="45"/>
      <c r="AE21" s="196"/>
      <c r="AF21" s="212"/>
    </row>
    <row r="22" spans="1:32" ht="15.95" customHeight="1" x14ac:dyDescent="0.15">
      <c r="A22" s="35"/>
      <c r="B22" s="45" t="s">
        <v>792</v>
      </c>
      <c r="C22" s="196">
        <v>180</v>
      </c>
      <c r="D22" s="212"/>
      <c r="E22" s="36"/>
      <c r="F22" s="45"/>
      <c r="G22" s="196"/>
      <c r="H22" s="212"/>
      <c r="I22" s="36"/>
      <c r="J22" s="45" t="s">
        <v>64</v>
      </c>
      <c r="K22" s="196">
        <v>10</v>
      </c>
      <c r="L22" s="212"/>
      <c r="M22" s="36"/>
      <c r="N22" s="45"/>
      <c r="O22" s="195"/>
      <c r="P22" s="212"/>
      <c r="Q22" s="36"/>
      <c r="R22" s="45"/>
      <c r="S22" s="196"/>
      <c r="T22" s="212"/>
      <c r="U22" s="36"/>
      <c r="V22" s="45"/>
      <c r="W22" s="196"/>
      <c r="X22" s="212"/>
      <c r="Y22" s="36"/>
      <c r="Z22" s="45"/>
      <c r="AA22" s="196"/>
      <c r="AB22" s="212"/>
      <c r="AC22" s="36"/>
      <c r="AD22" s="45" t="s">
        <v>64</v>
      </c>
      <c r="AE22" s="196">
        <v>10</v>
      </c>
      <c r="AF22" s="212"/>
    </row>
    <row r="23" spans="1:32" ht="15.95" customHeight="1" x14ac:dyDescent="0.15">
      <c r="A23" s="35"/>
      <c r="B23" s="45" t="s">
        <v>793</v>
      </c>
      <c r="C23" s="196">
        <v>220</v>
      </c>
      <c r="D23" s="212"/>
      <c r="E23" s="36"/>
      <c r="F23" s="45"/>
      <c r="G23" s="196"/>
      <c r="H23" s="212"/>
      <c r="I23" s="36"/>
      <c r="J23" s="45" t="s">
        <v>733</v>
      </c>
      <c r="K23" s="196">
        <v>10</v>
      </c>
      <c r="L23" s="212"/>
      <c r="M23" s="36"/>
      <c r="N23" s="45"/>
      <c r="O23" s="195"/>
      <c r="P23" s="212"/>
      <c r="Q23" s="36"/>
      <c r="R23" s="45"/>
      <c r="S23" s="196"/>
      <c r="T23" s="212"/>
      <c r="U23" s="36"/>
      <c r="V23" s="45"/>
      <c r="W23" s="196"/>
      <c r="X23" s="212"/>
      <c r="Y23" s="36"/>
      <c r="Z23" s="45"/>
      <c r="AA23" s="196"/>
      <c r="AB23" s="212"/>
      <c r="AC23" s="36"/>
      <c r="AD23" s="45"/>
      <c r="AE23" s="196"/>
      <c r="AF23" s="212"/>
    </row>
    <row r="24" spans="1:32" ht="15.95" customHeight="1" x14ac:dyDescent="0.15">
      <c r="A24" s="35"/>
      <c r="B24" s="45"/>
      <c r="C24" s="196"/>
      <c r="D24" s="212"/>
      <c r="E24" s="36"/>
      <c r="F24" s="45"/>
      <c r="G24" s="196"/>
      <c r="H24" s="212"/>
      <c r="I24" s="36"/>
      <c r="J24" s="45"/>
      <c r="K24" s="196"/>
      <c r="L24" s="212"/>
      <c r="M24" s="36"/>
      <c r="N24" s="45"/>
      <c r="O24" s="195"/>
      <c r="P24" s="212"/>
      <c r="Q24" s="36"/>
      <c r="R24" s="45"/>
      <c r="S24" s="196"/>
      <c r="T24" s="212"/>
      <c r="U24" s="36"/>
      <c r="V24" s="45"/>
      <c r="W24" s="196"/>
      <c r="X24" s="212"/>
      <c r="Y24" s="36"/>
      <c r="Z24" s="45"/>
      <c r="AA24" s="196"/>
      <c r="AB24" s="212"/>
      <c r="AC24" s="36"/>
      <c r="AD24" s="45"/>
      <c r="AE24" s="196"/>
      <c r="AF24" s="212"/>
    </row>
    <row r="25" spans="1:32" ht="15.95" customHeight="1" x14ac:dyDescent="0.15">
      <c r="A25" s="59"/>
      <c r="B25" s="60" t="s">
        <v>381</v>
      </c>
      <c r="C25" s="53">
        <f>SUM(C8:C24)</f>
        <v>6140</v>
      </c>
      <c r="D25" s="61">
        <f>SUM(D8:D24)</f>
        <v>0</v>
      </c>
      <c r="E25" s="59"/>
      <c r="F25" s="60" t="s">
        <v>384</v>
      </c>
      <c r="G25" s="53">
        <f>SUM(G8:G24)</f>
        <v>810</v>
      </c>
      <c r="H25" s="61">
        <f>SUM(H8:H24)</f>
        <v>0</v>
      </c>
      <c r="I25" s="59"/>
      <c r="J25" s="60" t="s">
        <v>430</v>
      </c>
      <c r="K25" s="53">
        <f>SUM(K8:K24)</f>
        <v>330</v>
      </c>
      <c r="L25" s="61">
        <f>SUM(L8:L24)</f>
        <v>0</v>
      </c>
      <c r="M25" s="59"/>
      <c r="N25" s="60"/>
      <c r="O25" s="53"/>
      <c r="P25" s="61"/>
      <c r="Q25" s="59"/>
      <c r="R25" s="60"/>
      <c r="S25" s="53"/>
      <c r="T25" s="61"/>
      <c r="U25" s="59"/>
      <c r="V25" s="60"/>
      <c r="W25" s="53"/>
      <c r="X25" s="61"/>
      <c r="Y25" s="59"/>
      <c r="Z25" s="60"/>
      <c r="AA25" s="53"/>
      <c r="AB25" s="61"/>
      <c r="AC25" s="59"/>
      <c r="AD25" s="60" t="s">
        <v>385</v>
      </c>
      <c r="AE25" s="53">
        <f>SUM(AE8:AE24)</f>
        <v>120</v>
      </c>
      <c r="AF25" s="61">
        <f>SUM(AF8:AF24)</f>
        <v>0</v>
      </c>
    </row>
    <row r="26" spans="1:32" ht="15.95" customHeight="1" x14ac:dyDescent="0.15">
      <c r="A26" s="74"/>
      <c r="B26" s="75" t="s">
        <v>55</v>
      </c>
      <c r="C26" s="76"/>
      <c r="D26" s="77"/>
      <c r="E26" s="171"/>
      <c r="F26" s="172"/>
      <c r="G26" s="76"/>
      <c r="H26" s="77"/>
      <c r="I26" s="71"/>
      <c r="J26" s="71"/>
      <c r="K26" s="72" t="s">
        <v>56</v>
      </c>
      <c r="L26" s="73">
        <f>C32+G32+K32+O32+S32+W32+AA32+AE32</f>
        <v>840</v>
      </c>
      <c r="M26" s="71"/>
      <c r="N26" s="71"/>
      <c r="O26" s="72" t="s">
        <v>57</v>
      </c>
      <c r="P26" s="169">
        <f>D32+H32+L32+P32+T32+X32+AB32+AF32</f>
        <v>0</v>
      </c>
      <c r="Q26" s="78"/>
      <c r="R26" s="79"/>
      <c r="S26" s="80"/>
      <c r="T26" s="81"/>
      <c r="U26" s="81"/>
      <c r="V26" s="81"/>
      <c r="W26" s="81"/>
      <c r="X26" s="81"/>
      <c r="Y26" s="78"/>
      <c r="Z26" s="79"/>
      <c r="AA26" s="125"/>
      <c r="AB26" s="126"/>
      <c r="AC26" s="78"/>
      <c r="AD26" s="79"/>
      <c r="AE26" s="125"/>
      <c r="AF26" s="170"/>
    </row>
    <row r="27" spans="1:32" ht="15.95" customHeight="1" x14ac:dyDescent="0.15">
      <c r="A27" s="33"/>
      <c r="B27" s="43" t="s">
        <v>588</v>
      </c>
      <c r="C27" s="195">
        <v>110</v>
      </c>
      <c r="D27" s="210"/>
      <c r="E27" s="34"/>
      <c r="F27" s="43" t="s">
        <v>588</v>
      </c>
      <c r="G27" s="195">
        <v>200</v>
      </c>
      <c r="H27" s="210"/>
      <c r="I27" s="33"/>
      <c r="J27" s="43" t="s">
        <v>67</v>
      </c>
      <c r="K27" s="195">
        <v>10</v>
      </c>
      <c r="L27" s="210"/>
      <c r="M27" s="33"/>
      <c r="N27" s="43"/>
      <c r="O27" s="43"/>
      <c r="P27" s="210"/>
      <c r="Q27" s="33"/>
      <c r="R27" s="43"/>
      <c r="S27" s="195"/>
      <c r="T27" s="210"/>
      <c r="U27" s="34"/>
      <c r="V27" s="43" t="s">
        <v>67</v>
      </c>
      <c r="W27" s="195"/>
      <c r="X27" s="210"/>
      <c r="Y27" s="34"/>
      <c r="Z27" s="43"/>
      <c r="AA27" s="195"/>
      <c r="AB27" s="210"/>
      <c r="AC27" s="34"/>
      <c r="AD27" s="43"/>
      <c r="AE27" s="195"/>
      <c r="AF27" s="210"/>
    </row>
    <row r="28" spans="1:32" ht="15.95" customHeight="1" x14ac:dyDescent="0.15">
      <c r="A28" s="33"/>
      <c r="B28" s="43" t="s">
        <v>794</v>
      </c>
      <c r="C28" s="195">
        <v>150</v>
      </c>
      <c r="D28" s="210"/>
      <c r="E28" s="33"/>
      <c r="F28" s="43" t="s">
        <v>177</v>
      </c>
      <c r="G28" s="195">
        <v>40</v>
      </c>
      <c r="H28" s="210"/>
      <c r="I28" s="33"/>
      <c r="J28" s="43" t="s">
        <v>65</v>
      </c>
      <c r="K28" s="195">
        <v>20</v>
      </c>
      <c r="L28" s="210"/>
      <c r="M28" s="33"/>
      <c r="N28" s="43"/>
      <c r="O28" s="195"/>
      <c r="P28" s="210"/>
      <c r="Q28" s="33"/>
      <c r="R28" s="43"/>
      <c r="S28" s="195"/>
      <c r="T28" s="210"/>
      <c r="U28" s="34"/>
      <c r="V28" s="43" t="s">
        <v>966</v>
      </c>
      <c r="W28" s="195"/>
      <c r="X28" s="210"/>
      <c r="Y28" s="34"/>
      <c r="Z28" s="43"/>
      <c r="AA28" s="195"/>
      <c r="AB28" s="210"/>
      <c r="AC28" s="34"/>
      <c r="AD28" s="43" t="s">
        <v>65</v>
      </c>
      <c r="AE28" s="195">
        <v>10</v>
      </c>
      <c r="AF28" s="210"/>
    </row>
    <row r="29" spans="1:32" ht="15.95" customHeight="1" x14ac:dyDescent="0.15">
      <c r="A29" s="33"/>
      <c r="B29" s="43" t="s">
        <v>959</v>
      </c>
      <c r="C29" s="195">
        <v>50</v>
      </c>
      <c r="D29" s="210"/>
      <c r="E29" s="34"/>
      <c r="F29" s="43"/>
      <c r="G29" s="195"/>
      <c r="H29" s="210"/>
      <c r="I29" s="33"/>
      <c r="J29" s="43" t="s">
        <v>961</v>
      </c>
      <c r="K29" s="195">
        <v>10</v>
      </c>
      <c r="L29" s="210"/>
      <c r="M29" s="33"/>
      <c r="N29" s="43"/>
      <c r="O29" s="195"/>
      <c r="P29" s="210"/>
      <c r="Q29" s="33"/>
      <c r="R29" s="43"/>
      <c r="S29" s="195"/>
      <c r="T29" s="210"/>
      <c r="U29" s="34"/>
      <c r="V29" s="43" t="s">
        <v>967</v>
      </c>
      <c r="W29" s="195"/>
      <c r="X29" s="210"/>
      <c r="Y29" s="34"/>
      <c r="Z29" s="43"/>
      <c r="AA29" s="195"/>
      <c r="AB29" s="210"/>
      <c r="AC29" s="34"/>
      <c r="AD29" s="43" t="s">
        <v>961</v>
      </c>
      <c r="AE29" s="195">
        <v>10</v>
      </c>
      <c r="AF29" s="210"/>
    </row>
    <row r="30" spans="1:32" ht="15.95" customHeight="1" x14ac:dyDescent="0.15">
      <c r="A30" s="33"/>
      <c r="B30" s="43" t="s">
        <v>960</v>
      </c>
      <c r="C30" s="195">
        <v>70</v>
      </c>
      <c r="D30" s="210"/>
      <c r="E30" s="34"/>
      <c r="F30" s="43"/>
      <c r="G30" s="195"/>
      <c r="H30" s="210"/>
      <c r="I30" s="33"/>
      <c r="J30" s="43"/>
      <c r="K30" s="195"/>
      <c r="L30" s="210"/>
      <c r="M30" s="33"/>
      <c r="N30" s="43"/>
      <c r="O30" s="195"/>
      <c r="P30" s="210"/>
      <c r="Q30" s="33"/>
      <c r="R30" s="43"/>
      <c r="S30" s="195"/>
      <c r="T30" s="210"/>
      <c r="U30" s="34"/>
      <c r="V30" s="43"/>
      <c r="W30" s="195"/>
      <c r="X30" s="210"/>
      <c r="Y30" s="34"/>
      <c r="Z30" s="43"/>
      <c r="AA30" s="195"/>
      <c r="AB30" s="210"/>
      <c r="AC30" s="34"/>
      <c r="AD30" s="43"/>
      <c r="AE30" s="195"/>
      <c r="AF30" s="210"/>
    </row>
    <row r="31" spans="1:32" ht="15.95" customHeight="1" x14ac:dyDescent="0.15">
      <c r="A31" s="35"/>
      <c r="B31" s="45" t="s">
        <v>795</v>
      </c>
      <c r="C31" s="196">
        <v>140</v>
      </c>
      <c r="D31" s="212"/>
      <c r="E31" s="36"/>
      <c r="F31" s="45" t="s">
        <v>965</v>
      </c>
      <c r="G31" s="196"/>
      <c r="H31" s="212"/>
      <c r="I31" s="35"/>
      <c r="J31" s="45" t="s">
        <v>734</v>
      </c>
      <c r="K31" s="196">
        <v>20</v>
      </c>
      <c r="L31" s="212"/>
      <c r="M31" s="35"/>
      <c r="N31" s="45"/>
      <c r="O31" s="196"/>
      <c r="P31" s="212"/>
      <c r="Q31" s="35"/>
      <c r="R31" s="45"/>
      <c r="S31" s="196"/>
      <c r="T31" s="212"/>
      <c r="U31" s="36"/>
      <c r="V31" s="45"/>
      <c r="W31" s="196"/>
      <c r="X31" s="212"/>
      <c r="Y31" s="36"/>
      <c r="Z31" s="45"/>
      <c r="AA31" s="196"/>
      <c r="AB31" s="212"/>
      <c r="AC31" s="36"/>
      <c r="AD31" s="45"/>
      <c r="AE31" s="196"/>
      <c r="AF31" s="212"/>
    </row>
    <row r="32" spans="1:32" ht="15.95" customHeight="1" x14ac:dyDescent="0.15">
      <c r="A32" s="59"/>
      <c r="B32" s="60" t="s">
        <v>394</v>
      </c>
      <c r="C32" s="53">
        <f>SUM(C27:C31)</f>
        <v>520</v>
      </c>
      <c r="D32" s="61">
        <f>SUM(D27:D31)</f>
        <v>0</v>
      </c>
      <c r="E32" s="59"/>
      <c r="F32" s="60" t="s">
        <v>178</v>
      </c>
      <c r="G32" s="53">
        <f>SUM(G27:G31)</f>
        <v>240</v>
      </c>
      <c r="H32" s="61">
        <f>SUM(H27:H31)</f>
        <v>0</v>
      </c>
      <c r="I32" s="59"/>
      <c r="J32" s="60"/>
      <c r="K32" s="53">
        <f>SUM(K27:K31)</f>
        <v>60</v>
      </c>
      <c r="L32" s="61">
        <f>SUM(L27:L31)</f>
        <v>0</v>
      </c>
      <c r="M32" s="59"/>
      <c r="N32" s="60"/>
      <c r="O32" s="53"/>
      <c r="P32" s="61"/>
      <c r="Q32" s="59"/>
      <c r="R32" s="60"/>
      <c r="S32" s="53"/>
      <c r="T32" s="61"/>
      <c r="U32" s="59"/>
      <c r="V32" s="60"/>
      <c r="W32" s="53"/>
      <c r="X32" s="61"/>
      <c r="Y32" s="59"/>
      <c r="Z32" s="60"/>
      <c r="AA32" s="53"/>
      <c r="AB32" s="61"/>
      <c r="AC32" s="59"/>
      <c r="AD32" s="60" t="s">
        <v>379</v>
      </c>
      <c r="AE32" s="53">
        <f>SUM(AE27:AE31)</f>
        <v>20</v>
      </c>
      <c r="AF32" s="61">
        <f>SUM(AF27:AF31)</f>
        <v>0</v>
      </c>
    </row>
    <row r="33" spans="1:32" ht="15.95" customHeight="1" x14ac:dyDescent="0.15">
      <c r="A33" s="74"/>
      <c r="B33" s="75" t="s">
        <v>58</v>
      </c>
      <c r="C33" s="76"/>
      <c r="D33" s="77"/>
      <c r="E33" s="171"/>
      <c r="F33" s="172"/>
      <c r="G33" s="76"/>
      <c r="H33" s="77"/>
      <c r="I33" s="71"/>
      <c r="J33" s="71"/>
      <c r="K33" s="72" t="s">
        <v>59</v>
      </c>
      <c r="L33" s="73">
        <f>C36+G36+K36+O36+S36+W36+AA36+AE36</f>
        <v>1130</v>
      </c>
      <c r="M33" s="71"/>
      <c r="N33" s="71"/>
      <c r="O33" s="72" t="s">
        <v>60</v>
      </c>
      <c r="P33" s="169">
        <f>D36+H36+L36+P36+T36+X36+AB36+AF36</f>
        <v>0</v>
      </c>
      <c r="Q33" s="78"/>
      <c r="R33" s="79"/>
      <c r="S33" s="80"/>
      <c r="T33" s="81"/>
      <c r="U33" s="81"/>
      <c r="V33" s="81"/>
      <c r="W33" s="81"/>
      <c r="X33" s="81"/>
      <c r="Y33" s="78"/>
      <c r="Z33" s="79"/>
      <c r="AA33" s="125"/>
      <c r="AB33" s="126"/>
      <c r="AC33" s="78"/>
      <c r="AD33" s="79"/>
      <c r="AE33" s="125"/>
      <c r="AF33" s="170"/>
    </row>
    <row r="34" spans="1:32" ht="15.95" customHeight="1" x14ac:dyDescent="0.15">
      <c r="A34" s="33"/>
      <c r="B34" s="43" t="s">
        <v>589</v>
      </c>
      <c r="C34" s="195">
        <v>840</v>
      </c>
      <c r="D34" s="210"/>
      <c r="E34" s="33"/>
      <c r="F34" s="43" t="s">
        <v>572</v>
      </c>
      <c r="G34" s="195">
        <v>100</v>
      </c>
      <c r="H34" s="210"/>
      <c r="I34" s="33"/>
      <c r="J34" s="43" t="s">
        <v>66</v>
      </c>
      <c r="K34" s="195">
        <v>60</v>
      </c>
      <c r="L34" s="210"/>
      <c r="M34" s="33"/>
      <c r="N34" s="43"/>
      <c r="O34" s="195"/>
      <c r="P34" s="210"/>
      <c r="Q34" s="33"/>
      <c r="R34" s="43"/>
      <c r="S34" s="195"/>
      <c r="T34" s="210"/>
      <c r="U34" s="34"/>
      <c r="V34" s="43" t="s">
        <v>968</v>
      </c>
      <c r="W34" s="195"/>
      <c r="X34" s="210"/>
      <c r="Y34" s="34"/>
      <c r="Z34" s="43"/>
      <c r="AA34" s="195"/>
      <c r="AB34" s="210"/>
      <c r="AC34" s="34"/>
      <c r="AD34" s="43" t="s">
        <v>66</v>
      </c>
      <c r="AE34" s="195">
        <v>10</v>
      </c>
      <c r="AF34" s="210"/>
    </row>
    <row r="35" spans="1:32" ht="15.95" customHeight="1" x14ac:dyDescent="0.15">
      <c r="A35" s="33"/>
      <c r="B35" s="43" t="s">
        <v>702</v>
      </c>
      <c r="C35" s="195">
        <v>80</v>
      </c>
      <c r="D35" s="210"/>
      <c r="E35" s="33"/>
      <c r="F35" s="43" t="s">
        <v>436</v>
      </c>
      <c r="G35" s="195">
        <v>40</v>
      </c>
      <c r="H35" s="210"/>
      <c r="I35" s="33"/>
      <c r="J35" s="43"/>
      <c r="K35" s="195"/>
      <c r="L35" s="210"/>
      <c r="M35" s="34"/>
      <c r="N35" s="43"/>
      <c r="O35" s="195"/>
      <c r="P35" s="210"/>
      <c r="Q35" s="33"/>
      <c r="R35" s="43"/>
      <c r="S35" s="195"/>
      <c r="T35" s="210"/>
      <c r="U35" s="34"/>
      <c r="V35" s="43"/>
      <c r="W35" s="195"/>
      <c r="X35" s="210"/>
      <c r="Y35" s="34"/>
      <c r="Z35" s="43"/>
      <c r="AA35" s="195"/>
      <c r="AB35" s="210"/>
      <c r="AC35" s="34"/>
      <c r="AD35" s="43"/>
      <c r="AE35" s="195"/>
      <c r="AF35" s="210"/>
    </row>
    <row r="36" spans="1:32" ht="15.95" customHeight="1" x14ac:dyDescent="0.15">
      <c r="A36" s="59"/>
      <c r="B36" s="60" t="s">
        <v>379</v>
      </c>
      <c r="C36" s="53">
        <f>SUM(C34:C35)</f>
        <v>920</v>
      </c>
      <c r="D36" s="61">
        <f>SUM(D34:D35)</f>
        <v>0</v>
      </c>
      <c r="E36" s="59"/>
      <c r="F36" s="60" t="s">
        <v>379</v>
      </c>
      <c r="G36" s="53">
        <f>SUM(G34:G35)</f>
        <v>140</v>
      </c>
      <c r="H36" s="61">
        <f>SUM(H34:H35)</f>
        <v>0</v>
      </c>
      <c r="I36" s="59"/>
      <c r="J36" s="60"/>
      <c r="K36" s="53">
        <f>SUM(K34:K35)</f>
        <v>60</v>
      </c>
      <c r="L36" s="61">
        <f>SUM(L34:L35)</f>
        <v>0</v>
      </c>
      <c r="M36" s="59"/>
      <c r="N36" s="60"/>
      <c r="O36" s="53"/>
      <c r="P36" s="61"/>
      <c r="Q36" s="59"/>
      <c r="R36" s="60"/>
      <c r="S36" s="53"/>
      <c r="T36" s="61"/>
      <c r="U36" s="59"/>
      <c r="V36" s="60"/>
      <c r="W36" s="53"/>
      <c r="X36" s="61"/>
      <c r="Y36" s="59"/>
      <c r="Z36" s="60"/>
      <c r="AA36" s="53"/>
      <c r="AB36" s="61"/>
      <c r="AC36" s="59"/>
      <c r="AD36" s="60" t="s">
        <v>378</v>
      </c>
      <c r="AE36" s="53">
        <f>SUM(AE34:AE35)</f>
        <v>10</v>
      </c>
      <c r="AF36" s="61">
        <f>SUM(AF34:AF35)</f>
        <v>0</v>
      </c>
    </row>
    <row r="37" spans="1:32" ht="15.95" customHeight="1" x14ac:dyDescent="0.15">
      <c r="A37" s="59"/>
      <c r="B37" s="60" t="s">
        <v>388</v>
      </c>
      <c r="C37" s="53">
        <f>C25+C32+C36</f>
        <v>7580</v>
      </c>
      <c r="D37" s="61">
        <f>D25+D32+D36</f>
        <v>0</v>
      </c>
      <c r="E37" s="59"/>
      <c r="F37" s="60" t="s">
        <v>388</v>
      </c>
      <c r="G37" s="53">
        <f>G25+G32+G36</f>
        <v>1190</v>
      </c>
      <c r="H37" s="61">
        <f>H25+H32+H36</f>
        <v>0</v>
      </c>
      <c r="I37" s="59"/>
      <c r="J37" s="60" t="s">
        <v>388</v>
      </c>
      <c r="K37" s="53">
        <f>K25+K32+K36</f>
        <v>450</v>
      </c>
      <c r="L37" s="61">
        <f>L25+L32+L36</f>
        <v>0</v>
      </c>
      <c r="M37" s="59"/>
      <c r="N37" s="60"/>
      <c r="O37" s="53"/>
      <c r="P37" s="61"/>
      <c r="Q37" s="59"/>
      <c r="R37" s="60"/>
      <c r="S37" s="53"/>
      <c r="T37" s="61"/>
      <c r="U37" s="59"/>
      <c r="V37" s="60"/>
      <c r="W37" s="53"/>
      <c r="X37" s="61"/>
      <c r="Y37" s="59"/>
      <c r="Z37" s="60"/>
      <c r="AA37" s="53"/>
      <c r="AB37" s="61"/>
      <c r="AC37" s="59"/>
      <c r="AD37" s="60" t="s">
        <v>388</v>
      </c>
      <c r="AE37" s="53">
        <f>AE25+AE32+AE36</f>
        <v>150</v>
      </c>
      <c r="AF37" s="61">
        <f>AF25+AF32+AF36</f>
        <v>0</v>
      </c>
    </row>
    <row r="38" spans="1:32" ht="15.95" customHeight="1" x14ac:dyDescent="0.15">
      <c r="A38" s="46"/>
      <c r="B38" s="37" t="s">
        <v>706</v>
      </c>
      <c r="V38" s="48"/>
      <c r="AF38" s="62" t="s">
        <v>905</v>
      </c>
    </row>
    <row r="39" spans="1:32" ht="15.95" customHeight="1" x14ac:dyDescent="0.15">
      <c r="B39" s="37" t="s">
        <v>609</v>
      </c>
      <c r="N39" s="37" t="s">
        <v>938</v>
      </c>
    </row>
    <row r="40" spans="1:32" ht="15.95" customHeight="1" x14ac:dyDescent="0.15">
      <c r="B40" s="37" t="s">
        <v>896</v>
      </c>
    </row>
    <row r="41" spans="1:32" ht="15.95" customHeight="1" x14ac:dyDescent="0.15">
      <c r="B41" s="37" t="s">
        <v>742</v>
      </c>
    </row>
    <row r="42" spans="1:32" ht="15.95" customHeight="1" x14ac:dyDescent="0.15">
      <c r="B42" s="37" t="s">
        <v>743</v>
      </c>
    </row>
    <row r="43" spans="1:32" ht="15.95" customHeight="1" x14ac:dyDescent="0.15">
      <c r="B43" s="37" t="s">
        <v>923</v>
      </c>
    </row>
    <row r="44" spans="1:32" ht="15.95" customHeight="1" x14ac:dyDescent="0.15">
      <c r="B44" s="235" t="s">
        <v>922</v>
      </c>
      <c r="C44" s="235"/>
      <c r="D44" s="235"/>
      <c r="E44" s="235"/>
      <c r="F44" s="235"/>
      <c r="G44" s="235"/>
      <c r="H44" s="235"/>
      <c r="I44" s="235"/>
      <c r="J44" s="235"/>
      <c r="K44" s="235"/>
    </row>
    <row r="45" spans="1:32" ht="15.95" customHeight="1" x14ac:dyDescent="0.15"/>
    <row r="46" spans="1:32" ht="15.95" customHeight="1" x14ac:dyDescent="0.15"/>
  </sheetData>
  <sheetProtection algorithmName="SHA-512" hashValue="MdrMY095wQRLsZNwLV3Seaq5Dmsl983JaAbda8PZ2I0yotdSbvtCvZi2E3XDmf0mcuDgeCJhPiZvqmWy3xqjVA==" saltValue="+pdNE1taMOHH6rrmvpMW1w==" spinCount="100000" sheet="1" objects="1" scenarios="1"/>
  <mergeCells count="1">
    <mergeCell ref="B44:K44"/>
  </mergeCells>
  <phoneticPr fontId="2"/>
  <pageMargins left="0.31496062992125984" right="0" top="0.39370078740157483" bottom="0.19685039370078741" header="0.51181102362204722" footer="0.51181102362204722"/>
  <pageSetup paperSize="12" scale="98"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表紙</vt:lpstr>
      <vt:lpstr>郡市別</vt:lpstr>
      <vt:lpstr>松江1</vt:lpstr>
      <vt:lpstr>松江2</vt:lpstr>
      <vt:lpstr>安来・仁多</vt:lpstr>
      <vt:lpstr>雲南・飯石</vt:lpstr>
      <vt:lpstr>隠岐・出雲1</vt:lpstr>
      <vt:lpstr>出雲2</vt:lpstr>
      <vt:lpstr>大田</vt:lpstr>
      <vt:lpstr>邑智</vt:lpstr>
      <vt:lpstr>浜田</vt:lpstr>
      <vt:lpstr>江津</vt:lpstr>
      <vt:lpstr>益田・鹿足</vt:lpstr>
      <vt:lpstr>郡市別!Print_Area</vt:lpstr>
      <vt:lpstr>松江2!Print_Area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2025-07-17T02:31:51Z</cp:lastPrinted>
  <dcterms:created xsi:type="dcterms:W3CDTF">1997-07-26T05:41:58Z</dcterms:created>
  <dcterms:modified xsi:type="dcterms:W3CDTF">2025-07-22T08:26:45Z</dcterms:modified>
</cp:coreProperties>
</file>