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4\"/>
    </mc:Choice>
  </mc:AlternateContent>
  <xr:revisionPtr revIDLastSave="0" documentId="8_{3188F947-6A37-46FC-A5F5-162F125F99BE}" xr6:coauthVersionLast="47" xr6:coauthVersionMax="47" xr10:uidLastSave="{00000000-0000-0000-0000-000000000000}"/>
  <bookViews>
    <workbookView xWindow="-120" yWindow="-120" windowWidth="29040" windowHeight="15840"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AB23" i="21" l="1"/>
  <c r="AB15" i="21"/>
  <c r="AB24" i="21" s="1"/>
  <c r="AB35" i="20"/>
  <c r="AB22" i="20"/>
  <c r="AB23" i="20" s="1"/>
  <c r="AB14" i="20"/>
  <c r="AB46" i="19"/>
  <c r="AB33" i="19"/>
  <c r="AB25" i="19"/>
  <c r="I15" i="21"/>
  <c r="H15" i="21"/>
  <c r="D15" i="9" l="1"/>
  <c r="AD1" i="10" l="1"/>
  <c r="AD1" i="11"/>
  <c r="AD1" i="5"/>
  <c r="AD1" i="6"/>
  <c r="AD1" i="7"/>
  <c r="AD1" i="8"/>
  <c r="AD1" i="9"/>
  <c r="AD1" i="21"/>
  <c r="AD1" i="20"/>
  <c r="AC33" i="19" l="1"/>
  <c r="AB41" i="19"/>
  <c r="AB40" i="21"/>
  <c r="AB30" i="9"/>
  <c r="AB42" i="8"/>
  <c r="AB32" i="8"/>
  <c r="AB22" i="7"/>
  <c r="AB14" i="7"/>
  <c r="AB23" i="11"/>
  <c r="U10" i="1" l="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AB25" i="2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M7" i="21"/>
  <c r="D24" i="21"/>
  <c r="B13" i="1" s="1"/>
  <c r="C13" i="1"/>
  <c r="E47" i="19"/>
  <c r="M7" i="20"/>
  <c r="I23" i="20"/>
  <c r="E11" i="1" s="1"/>
  <c r="D23" i="20"/>
  <c r="B11" i="1" s="1"/>
  <c r="Q7" i="20"/>
  <c r="N10" i="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<sst xmlns="http://schemas.openxmlformats.org/spreadsheetml/2006/main" count="2647" uniqueCount="1201">
  <si>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</si>
  <si>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</si>
  <si>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</si>
  <si>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</si>
  <si>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</si>
  <si>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</si>
  <si>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</si>
  <si>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</si>
  <si>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</si>
  <si>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</si>
  <si>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</si>
  <si>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</si>
  <si>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</si>
  <si>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</si>
  <si>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</si>
  <si>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</si>
  <si>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</si>
  <si>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</si>
  <si>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</si>
  <si>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</si>
  <si>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</si>
  <si>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</si>
  <si>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</si>
  <si>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</si>
  <si>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</si>
  <si>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</si>
  <si>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</si>
  <si>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</si>
  <si>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</si>
  <si>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</si>
  <si>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</si>
  <si>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</si>
  <si>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</si>
  <si>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</si>
  <si>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</si>
  <si>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</si>
  <si>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</si>
  <si>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</si>
  <si>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</si>
  <si>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</si>
  <si>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</si>
  <si>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</si>
  <si>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</si>
  <si>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</si>
  <si>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</si>
  <si>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</si>
  <si>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</si>
  <si>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</si>
  <si>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</si>
  <si>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</si>
  <si>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</si>
  <si>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</si>
  <si>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</si>
  <si>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</si>
  <si>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</si>
  <si>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</si>
  <si>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</si>
  <si>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</si>
  <si>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</si>
  <si>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</si>
  <si>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</si>
  <si>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</si>
  <si>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</si>
  <si>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</si>
  <si>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</si>
  <si>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</si>
  <si>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</si>
  <si>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</si>
  <si>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</si>
  <si>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</si>
  <si>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</si>
  <si>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</si>
  <si>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</si>
  <si>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</si>
  <si>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</si>
  <si>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</si>
  <si>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</si>
  <si>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</si>
  <si>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</si>
  <si>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</si>
  <si>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</si>
  <si>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</si>
  <si>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</si>
  <si>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</si>
  <si>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</si>
  <si>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</si>
  <si>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</si>
  <si>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</si>
  <si>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</si>
  <si>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</si>
  <si>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</si>
  <si>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</si>
  <si>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</si>
  <si>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</si>
  <si>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</si>
  <si>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</si>
  <si>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</si>
  <si>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</si>
  <si>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</si>
  <si>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</si>
  <si>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</si>
  <si>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</si>
  <si>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</si>
  <si>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</si>
  <si>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</si>
  <si>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</si>
  <si>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</si>
  <si>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</si>
  <si>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</si>
  <si>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</si>
  <si>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</si>
  <si>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</si>
  <si>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</si>
  <si>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</si>
  <si>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</si>
  <si>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</si>
  <si>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</si>
  <si>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</si>
  <si>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</si>
  <si>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</si>
  <si>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</si>
  <si>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</si>
  <si>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</si>
  <si>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</si>
  <si>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</si>
  <si>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</si>
  <si>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</si>
  <si>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</si>
  <si>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</si>
  <si>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</si>
  <si>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</si>
  <si>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</si>
  <si>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</si>
  <si>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</si>
  <si>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</si>
  <si>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</si>
  <si>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</si>
  <si>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</si>
  <si>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</si>
  <si>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</si>
  <si>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</si>
  <si>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</si>
  <si>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</si>
  <si>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</si>
  <si>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</si>
  <si>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</si>
  <si>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</si>
  <si>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</si>
  <si>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</si>
  <si>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</si>
  <si>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</si>
  <si>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</si>
  <si>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</si>
  <si>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</si>
  <si>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</si>
  <si>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</si>
  <si>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</si>
  <si>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</si>
  <si>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</si>
  <si>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</si>
  <si>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</si>
  <si>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</si>
  <si>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</si>
  <si>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</si>
  <si>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</si>
  <si>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</si>
  <si>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</si>
  <si>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</si>
  <si>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</si>
  <si>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</si>
  <si>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</si>
  <si>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</si>
  <si>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</si>
  <si>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</si>
  <si>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</si>
  <si>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</si>
  <si>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</si>
  <si>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</si>
  <si>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</si>
  <si>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</si>
  <si>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</si>
  <si>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</si>
  <si>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</si>
  <si>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</si>
  <si>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</si>
  <si>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</si>
  <si>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</si>
  <si>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</si>
  <si>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</si>
  <si>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</si>
  <si>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</si>
  <si>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</si>
  <si>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</si>
  <si>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</si>
  <si>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</si>
  <si>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</si>
  <si>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</si>
  <si>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</si>
  <si>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</si>
  <si>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</si>
  <si>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</si>
  <si>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</si>
  <si>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</si>
  <si>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</si>
  <si>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</si>
  <si>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</si>
  <si>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</si>
  <si>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</si>
  <si>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</si>
  <si>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</si>
  <si>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</si>
  <si>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</si>
  <si>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</si>
  <si>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</si>
  <si>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</si>
  <si>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</si>
  <si>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</si>
  <si>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</si>
  <si>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</si>
  <si>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</si>
  <si>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</si>
  <si>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</si>
  <si>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</si>
  <si>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</si>
  <si>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</si>
  <si>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</si>
  <si>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</si>
  <si>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</si>
  <si>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</si>
  <si>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</si>
  <si>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</si>
  <si>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</si>
  <si>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</si>
  <si>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</si>
  <si>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</si>
  <si>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</si>
  <si>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</si>
  <si>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</si>
  <si>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</si>
  <si>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</si>
  <si>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</si>
  <si>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</si>
  <si>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</si>
  <si>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</si>
  <si>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</si>
  <si>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</si>
  <si>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</si>
  <si>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</si>
  <si>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</si>
  <si>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</si>
  <si>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</si>
  <si>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</si>
  <si>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</si>
  <si>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</si>
  <si>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</si>
  <si>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</si>
  <si>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</si>
  <si>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</si>
  <si>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</si>
  <si>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</si>
  <si>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</si>
  <si>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</si>
  <si>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</si>
  <si>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</si>
  <si>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</si>
  <si>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</si>
  <si>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</si>
  <si>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</si>
  <si>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</si>
  <si>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</si>
  <si>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</si>
  <si>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</si>
  <si>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</si>
  <si>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</si>
  <si>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</si>
  <si>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</si>
  <si>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</si>
  <si>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</si>
  <si>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</si>
  <si>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</si>
  <si>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</si>
  <si>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</si>
  <si>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</si>
  <si>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</si>
  <si>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</si>
  <si>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</si>
  <si>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</si>
  <si>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</si>
  <si>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</si>
  <si>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</si>
  <si>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</si>
  <si>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</si>
  <si>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</si>
  <si>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</si>
  <si>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</si>
  <si>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</si>
  <si>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</si>
  <si>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</si>
  <si>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</si>
  <si>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</si>
  <si>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</si>
  <si>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</si>
  <si>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</si>
  <si>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</si>
  <si>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</si>
  <si>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</si>
  <si>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</si>
  <si>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</si>
  <si>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</si>
  <si>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</si>
  <si>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</si>
  <si>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</si>
  <si>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</si>
  <si>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</si>
  <si>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</si>
  <si>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</si>
  <si>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</si>
  <si>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</si>
  <si>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</si>
  <si>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</si>
  <si>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</si>
  <si>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</si>
  <si>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</si>
  <si>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</si>
  <si>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</si>
  <si>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</si>
  <si>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</si>
  <si>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</si>
  <si>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</si>
  <si>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</si>
  <si>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</si>
  <si>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</si>
  <si>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</si>
  <si>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</si>
  <si>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</si>
  <si>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</si>
  <si>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</si>
  <si>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</si>
  <si>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</si>
  <si>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</si>
  <si>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</si>
  <si>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</si>
  <si>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</si>
  <si>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</si>
  <si>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</si>
  <si>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</si>
  <si>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</si>
  <si>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</si>
  <si>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</si>
  <si>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</si>
  <si>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</si>
  <si>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</si>
  <si>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</si>
  <si>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</si>
  <si>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</si>
  <si>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</si>
  <si>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</si>
  <si>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</si>
  <si>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</si>
  <si>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</si>
  <si>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</si>
  <si>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</si>
  <si>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</si>
  <si>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</si>
  <si>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</si>
  <si>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</si>
  <si>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</si>
  <si>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</si>
  <si>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</si>
  <si>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</si>
  <si>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</si>
  <si>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</si>
  <si>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</si>
  <si>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</si>
  <si>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</si>
  <si>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</si>
  <si>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</si>
  <si>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</si>
  <si>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</si>
  <si>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</si>
  <si>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</si>
  <si>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</si>
  <si>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</si>
  <si>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</si>
  <si>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</si>
  <si>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</si>
  <si>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</si>
  <si>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</si>
  <si>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</si>
  <si>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</si>
  <si>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</si>
  <si>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</si>
  <si>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</si>
  <si>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</si>
  <si>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</si>
  <si>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</si>
  <si>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</si>
  <si>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</si>
  <si>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</si>
  <si>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</si>
  <si>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</si>
  <si>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</si>
  <si>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</si>
  <si>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</si>
  <si>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</si>
  <si>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</si>
  <si>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</si>
  <si>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</si>
  <si>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</si>
  <si>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</si>
  <si>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</si>
  <si>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</si>
  <si>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</si>
  <si>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</si>
  <si>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</si>
  <si>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</si>
  <si>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</si>
  <si>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</si>
  <si>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</si>
  <si>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</si>
  <si>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</si>
  <si>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</si>
  <si>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</si>
  <si>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</si>
  <si>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</si>
  <si>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</si>
  <si>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</si>
  <si>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</si>
  <si>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</si>
  <si>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</si>
  <si>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</si>
  <si>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</si>
  <si>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</si>
  <si>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</si>
  <si>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</si>
  <si>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</si>
  <si>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</si>
  <si>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</si>
  <si>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</si>
  <si>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</si>
  <si>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</si>
  <si>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</si>
  <si>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</si>
  <si>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</si>
  <si>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</si>
  <si>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</si>
  <si>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</si>
  <si>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</si>
  <si>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</si>
  <si>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</si>
  <si>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</si>
  <si>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</si>
  <si>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</si>
  <si>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</si>
  <si>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</si>
  <si>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</si>
  <si>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</si>
  <si>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</si>
  <si>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</si>
  <si>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</si>
  <si>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</si>
  <si>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</si>
  <si>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</si>
  <si>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</si>
  <si>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</si>
  <si>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</si>
  <si>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</si>
  <si>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</si>
  <si>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</si>
  <si>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</si>
  <si>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</si>
  <si>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</si>
  <si>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</si>
  <si>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</si>
  <si>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</si>
  <si>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</si>
  <si>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</si>
  <si>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</si>
  <si>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</si>
  <si>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</si>
  <si>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</si>
  <si>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</si>
  <si>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</si>
  <si>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</si>
  <si>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</si>
  <si>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</si>
  <si>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</si>
  <si>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</si>
  <si>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</si>
  <si>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</si>
  <si>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</si>
  <si>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</si>
  <si>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</si>
  <si>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</si>
  <si>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</si>
  <si>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</si>
  <si>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</si>
  <si>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</si>
  <si>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</si>
  <si>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</si>
  <si>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</si>
  <si>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</si>
  <si>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</si>
  <si>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</si>
  <si>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</si>
  <si>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</si>
  <si>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</si>
  <si>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</si>
  <si>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</si>
  <si>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</si>
  <si>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</si>
  <si>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</si>
  <si>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</si>
  <si>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</si>
  <si>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</si>
  <si>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</si>
  <si>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</si>
  <si>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</si>
  <si>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</si>
  <si>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</si>
  <si>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</si>
  <si>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</si>
  <si>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</si>
  <si>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</si>
  <si>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</si>
  <si>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</si>
  <si>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</si>
  <si>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</si>
  <si>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</si>
  <si>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</si>
  <si>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</si>
  <si>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</si>
  <si>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</si>
  <si>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</si>
  <si>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</si>
  <si>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</si>
  <si>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</si>
  <si>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</si>
  <si>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</si>
  <si>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</si>
  <si>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</si>
  <si>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</si>
  <si>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</si>
  <si>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</si>
  <si>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</si>
  <si>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</si>
  <si>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</si>
  <si>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</si>
  <si>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</si>
  <si>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</si>
  <si>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</si>
  <si>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</si>
  <si>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</si>
  <si>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</si>
  <si>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</si>
  <si>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</si>
  <si>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</si>
  <si>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</si>
  <si>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</si>
  <si>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</si>
  <si>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</si>
  <si>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</si>
  <si>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</si>
  <si>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</si>
  <si>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</si>
  <si>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</si>
  <si>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</si>
  <si>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</si>
  <si>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</si>
  <si>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</si>
  <si>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</si>
  <si>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</si>
  <si>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</si>
  <si>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</si>
  <si>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</si>
  <si>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</si>
  <si>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</si>
  <si>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</si>
  <si>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</si>
  <si>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</si>
  <si>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</si>
  <si>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</si>
  <si>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</si>
  <si>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</si>
  <si>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</si>
  <si>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</si>
  <si>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</si>
  <si>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</si>
  <si>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</si>
  <si>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</si>
  <si>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</si>
  <si>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</si>
  <si>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</si>
  <si>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</si>
  <si>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</si>
  <si>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</si>
  <si>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</si>
  <si>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</si>
  <si>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</si>
  <si>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</si>
  <si>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</si>
  <si>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</si>
  <si>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</si>
  <si>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</si>
  <si>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</si>
  <si>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</si>
  <si>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</si>
  <si>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</si>
  <si>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</si>
  <si>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</si>
  <si>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</si>
  <si>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</si>
  <si>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</si>
  <si>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</si>
  <si>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</si>
  <si>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</si>
  <si>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</si>
  <si>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</si>
  <si>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</si>
  <si>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</si>
  <si>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</si>
  <si>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</si>
  <si>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</si>
  <si>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</si>
  <si>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</si>
  <si>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</si>
  <si>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</si>
  <si>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</si>
  <si>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</si>
  <si>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</si>
  <si>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</si>
  <si>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</si>
  <si>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</si>
  <si>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</si>
  <si>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</si>
  <si>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</si>
  <si>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</si>
  <si>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</si>
  <si>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</si>
  <si>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</si>
  <si>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</si>
  <si>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</si>
  <si>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</si>
  <si>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</si>
  <si>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</si>
  <si>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</si>
  <si>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</si>
  <si>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</si>
  <si>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</si>
  <si>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</si>
  <si>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</si>
  <si>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</si>
  <si>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</si>
  <si>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</si>
  <si>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</si>
  <si>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</si>
  <si>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</si>
  <si>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</si>
  <si>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</si>
  <si>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</si>
  <si>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</si>
  <si>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</si>
  <si>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</si>
  <si>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</si>
  <si>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</si>
  <si>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</si>
  <si>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</si>
  <si>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</si>
  <si>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</si>
  <si>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</si>
  <si>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</si>
  <si>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</si>
  <si>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</si>
  <si>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</si>
  <si>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</si>
  <si>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</si>
  <si>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</si>
  <si>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</si>
  <si>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</si>
  <si>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</si>
  <si>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</si>
  <si>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</si>
  <si>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</si>
  <si>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</si>
  <si>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</si>
  <si>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</si>
  <si>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</si>
  <si>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</si>
  <si>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</si>
  <si>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</si>
  <si>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</si>
  <si>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</si>
  <si>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</si>
  <si>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</si>
  <si>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</si>
  <si>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</si>
  <si>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</si>
  <si>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</si>
  <si>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</si>
  <si>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</si>
  <si>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</si>
  <si>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</si>
  <si>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</si>
  <si>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</si>
  <si>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</si>
  <si>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</si>
  <si>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</si>
  <si>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</si>
  <si>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</si>
  <si>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</si>
  <si>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</si>
  <si>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</si>
  <si>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</si>
  <si>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</si>
  <si>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</si>
  <si>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</si>
  <si>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</si>
  <si>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</si>
  <si>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</si>
  <si>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</si>
  <si>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</si>
  <si>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</si>
  <si>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</si>
  <si>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</si>
  <si>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</si>
  <si>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</si>
  <si>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</si>
  <si>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</si>
  <si>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</si>
  <si>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</si>
  <si>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</si>
  <si>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</si>
  <si>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</si>
  <si>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</si>
  <si>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</si>
  <si>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</si>
  <si>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</si>
  <si>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</si>
  <si>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</si>
  <si>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</si>
  <si>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</si>
  <si>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</si>
  <si>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</si>
  <si>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</si>
  <si>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</si>
  <si>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</si>
  <si>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</si>
  <si>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</si>
  <si>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</si>
  <si>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</si>
  <si>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</si>
  <si>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</si>
  <si>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</si>
  <si>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</si>
  <si>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</si>
  <si>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</si>
  <si>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</si>
  <si>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</si>
  <si>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</si>
  <si>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</si>
  <si>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</si>
  <si>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</si>
  <si>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</si>
  <si>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</si>
  <si>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</si>
  <si>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</si>
  <si>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</si>
  <si>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</si>
  <si>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</si>
  <si>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</si>
  <si>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</si>
  <si>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</si>
  <si>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</si>
  <si>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</si>
  <si>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</si>
  <si>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</si>
  <si>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</si>
  <si>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</si>
  <si>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</si>
  <si>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</si>
  <si>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</si>
  <si>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</si>
  <si>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</si>
  <si>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</si>
  <si>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</si>
  <si>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</si>
  <si>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</si>
  <si>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</si>
  <si>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</si>
  <si>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</si>
  <si>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</si>
  <si>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</si>
  <si>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</si>
  <si>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</si>
  <si>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</si>
  <si>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</si>
  <si>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</si>
  <si>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</si>
  <si>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</si>
  <si>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</si>
  <si>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</si>
  <si>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</si>
  <si>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</si>
  <si>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</si>
  <si>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</si>
  <si>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</si>
  <si>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</si>
  <si>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</si>
  <si>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</si>
  <si>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</si>
  <si>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</si>
  <si>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</si>
  <si>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</si>
  <si>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</si>
  <si>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</si>
  <si>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</si>
  <si>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</si>
  <si>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</si>
  <si>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</si>
  <si>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</si>
  <si>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</si>
  <si>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</si>
  <si>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</si>
  <si>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</si>
  <si>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</si>
  <si>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</si>
  <si>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</si>
  <si>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</si>
  <si>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</si>
  <si>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</si>
  <si>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</si>
  <si>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</si>
  <si>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</si>
  <si>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</si>
  <si>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</si>
  <si>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</si>
  <si>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</si>
  <si>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</si>
  <si>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</si>
  <si>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</si>
  <si>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</si>
  <si>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</si>
  <si>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</si>
  <si>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</si>
  <si>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</si>
  <si>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</si>
  <si>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</si>
  <si>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</si>
  <si>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</si>
  <si>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</si>
  <si>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</si>
  <si>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</si>
  <si>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</si>
  <si>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</si>
  <si>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</si>
  <si>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</si>
  <si>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</si>
  <si>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</si>
  <si>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</si>
  <si>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</si>
  <si>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</si>
  <si>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</si>
  <si>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</si>
  <si>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</si>
  <si>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</si>
  <si>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</si>
  <si>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</si>
  <si>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</si>
  <si>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</si>
  <si>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</si>
  <si>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</si>
  <si>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</si>
  <si>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</si>
  <si>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</si>
  <si>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</si>
  <si>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</si>
  <si>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</si>
  <si>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</si>
  <si>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</si>
  <si>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</si>
  <si>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</si>
  <si>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</si>
  <si>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</si>
  <si>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</si>
  <si>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</si>
  <si>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</si>
  <si>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</si>
  <si>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</si>
  <si>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</si>
  <si>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</si>
  <si>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</si>
  <si>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</si>
  <si>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</si>
  <si>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</si>
  <si>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</si>
  <si>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</si>
  <si>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</si>
  <si>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</si>
  <si>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</si>
  <si>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</si>
  <si>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</si>
  <si>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</si>
  <si>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</si>
  <si>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</si>
  <si>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</si>
  <si>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</si>
  <si>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</si>
  <si>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</si>
  <si>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</si>
  <si>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</si>
  <si>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</si>
  <si>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</si>
  <si>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</si>
  <si>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</si>
  <si>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</si>
  <si>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</si>
  <si>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</si>
  <si>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</si>
  <si>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</si>
  <si>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</si>
  <si>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</si>
  <si>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</si>
  <si>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</si>
  <si>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</si>
  <si>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</si>
  <si>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</si>
  <si>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</si>
  <si>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</si>
  <si>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</si>
  <si>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</si>
  <si>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</si>
  <si>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</si>
  <si>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</si>
  <si>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</si>
  <si>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</si>
  <si>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</si>
  <si>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</si>
  <si>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</si>
  <si>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</si>
  <si>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</si>
  <si>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</si>
  <si>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</si>
  <si>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</si>
  <si>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</si>
  <si>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</si>
  <si>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</si>
  <si>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</si>
  <si>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</si>
  <si>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</si>
  <si>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</si>
  <si>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</si>
  <si>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</si>
  <si>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</si>
  <si>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</si>
  <si>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</si>
  <si>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</si>
  <si>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</si>
  <si>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</si>
  <si>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</si>
  <si>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</si>
  <si>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</si>
  <si>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</si>
  <si>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</si>
  <si>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</si>
  <si>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</si>
  <si>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</si>
  <si>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</si>
  <si>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</si>
  <si>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</si>
  <si>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</si>
  <si>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</si>
  <si>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</si>
  <si>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</si>
  <si>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</si>
  <si>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</si>
  <si>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</si>
  <si>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</si>
  <si>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</si>
  <si>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</si>
  <si>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</si>
  <si>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</si>
  <si>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</si>
  <si>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</si>
  <si>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</si>
  <si>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</si>
  <si>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</si>
  <si>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</si>
  <si>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</si>
  <si>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</si>
  <si>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</si>
  <si>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</si>
  <si>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</si>
  <si>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</si>
  <si>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</si>
  <si>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</si>
  <si>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</si>
  <si>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</si>
  <si>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</si>
  <si>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</si>
  <si>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</si>
  <si>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</si>
  <si>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</si>
  <si>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</si>
  <si>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</si>
  <si>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</si>
  <si>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</si>
  <si>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</si>
  <si>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</si>
  <si>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</si>
  <si>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</si>
  <si>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</si>
  <si>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</si>
  <si>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</si>
  <si>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</si>
  <si>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</si>
  <si>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</si>
  <si>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</si>
  <si>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</si>
  <si>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</si>
  <si>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</si>
  <si>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</si>
  <si>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</si>
  <si>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</si>
  <si>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</si>
  <si>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</si>
  <si>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</si>
  <si>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</si>
  <si>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</si>
  <si>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</si>
  <si>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</si>
  <si>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</si>
  <si>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</si>
  <si>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</si>
  <si>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</si>
  <si>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</si>
  <si>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</si>
  <si>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</si>
  <si>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</si>
  <si>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</si>
  <si>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</si>
  <si>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</si>
  <si>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</si>
  <si>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</si>
  <si>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</si>
  <si>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</si>
  <si>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</si>
  <si>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</si>
  <si>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</si>
  <si>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</si>
  <si>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</si>
  <si>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</si>
  <si>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</si>
  <si>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</si>
  <si>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</si>
  <si>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</si>
  <si>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</si>
  <si>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</si>
  <si>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</si>
  <si>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</si>
  <si>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</si>
  <si>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</si>
  <si>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</si>
  <si>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</si>
  <si>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</si>
  <si>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</si>
  <si>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</si>
  <si>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</si>
  <si>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</si>
  <si>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</si>
  <si>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</si>
  <si>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</si>
  <si>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</si>
  <si>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</si>
  <si>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</si>
  <si>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</si>
  <si>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</si>
  <si>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</si>
  <si>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</si>
  <si>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</si>
  <si>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</si>
  <si>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</si>
  <si>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</si>
  <si>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</si>
  <si>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</si>
  <si>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</si>
  <si>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</si>
  <si>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</si>
  <si>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</si>
  <si>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</si>
  <si>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</si>
  <si>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</si>
  <si>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</si>
  <si>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</si>
  <si>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</si>
  <si>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</si>
  <si>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</si>
  <si>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</si>
  <si>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</si>
  <si>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</si>
  <si>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</si>
  <si>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</si>
  <si>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</si>
  <si>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</si>
  <si>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</si>
  <si>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</si>
  <si>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</si>
  <si>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</si>
  <si>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</si>
  <si>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</si>
  <si>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</si>
  <si>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</si>
  <si>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</si>
  <si>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</si>
  <si>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</si>
  <si>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</si>
  <si>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</si>
  <si>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</si>
  <si>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</si>
  <si>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</si>
  <si>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</si>
  <si>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</si>
  <si>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</si>
  <si>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</si>
  <si>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</si>
  <si>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</si>
  <si>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</si>
  <si>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</si>
  <si>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</si>
  <si>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</si>
  <si>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</si>
  <si>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</si>
  <si>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</si>
  <si>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</si>
  <si>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</si>
  <si>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</si>
  <si>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</si>
  <si>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</si>
  <si>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</si>
  <si>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</si>
  <si>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</si>
  <si>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</si>
  <si>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</si>
  <si>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</si>
  <si>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</si>
  <si>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</si>
  <si>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</si>
  <si>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</si>
  <si>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</si>
  <si>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</si>
  <si>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</si>
  <si>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</si>
  <si>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</si>
  <si>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</si>
  <si>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</si>
  <si>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</si>
  <si>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</si>
  <si>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</si>
  <si>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</si>
  <si>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</si>
  <si>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</si>
  <si>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</si>
  <si>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</si>
  <si>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</si>
  <si>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</si>
  <si>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</si>
  <si>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</si>
  <si>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</si>
  <si>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</si>
  <si>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</si>
  <si>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</si>
  <si>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</si>
  <si>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</si>
  <si>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</si>
  <si>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</si>
  <si>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</si>
  <si>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</si>
  <si>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</si>
  <si>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</si>
  <si>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</si>
  <si>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</si>
  <si>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</si>
  <si>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</si>
  <si>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</si>
  <si>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</si>
  <si>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</si>
  <si>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</si>
  <si>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</si>
  <si>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</si>
  <si>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</si>
  <si>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</si>
  <si>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</si>
  <si>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</si>
  <si>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</si>
  <si>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</si>
  <si>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</si>
  <si>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山陽平井西</t>
    <rPh sb="0" eb="2">
      <t>サンヨウ</t>
    </rPh>
    <phoneticPr fontId="3"/>
  </si>
  <si>
    <t>山陽迫川</t>
    <rPh sb="0" eb="2">
      <t>サンヨウ</t>
    </rPh>
    <phoneticPr fontId="3"/>
  </si>
  <si>
    <t>山陽大井</t>
    <rPh sb="0" eb="2">
      <t>サンヨウ</t>
    </rPh>
    <phoneticPr fontId="3"/>
  </si>
  <si>
    <t>2026年4月</t>
    <rPh sb="4" eb="5">
      <t>１９９９ネン</t>
    </rPh>
    <rPh sb="6" eb="7">
      <t>６ガツ</t>
    </rPh>
    <phoneticPr fontId="3"/>
  </si>
  <si>
    <t>2026年4月</t>
    <rPh sb="4" eb="5">
      <t>ネン</t>
    </rPh>
    <rPh sb="6" eb="7">
      <t>ガツ</t>
    </rPh>
    <phoneticPr fontId="3"/>
  </si>
  <si>
    <t>17400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</si>
</sst>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10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6861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8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54"/>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92"/>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615"/>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6554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452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6656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6759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6042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810</v>
      </c>
      <c r="D2" s="8"/>
      <c r="E2" s="8"/>
      <c r="F2" s="8"/>
      <c r="G2" s="8"/>
      <c r="H2" s="8"/>
      <c r="I2" s="8"/>
      <c r="J2" s="8"/>
      <c r="K2" s="243" t="s">
        <v>572</v>
      </c>
      <c r="L2" s="8"/>
    </row>
    <row r="3" spans="1:12" s="16" customFormat="1" ht="15" customHeight="1" x14ac:dyDescent="0.15">
      <c r="A3" s="130"/>
      <c r="B3" s="10"/>
      <c r="C3" s="11" t="s">
        <v>242</v>
      </c>
      <c r="D3" s="12" t="s">
        <v>243</v>
      </c>
      <c r="E3" s="12" t="s">
        <v>244</v>
      </c>
      <c r="F3" s="12" t="s">
        <v>245</v>
      </c>
      <c r="G3" s="12" t="s">
        <v>0</v>
      </c>
      <c r="H3" s="13" t="s">
        <v>1</v>
      </c>
      <c r="I3" s="14" t="s">
        <v>246</v>
      </c>
      <c r="J3" s="12" t="s">
        <v>2</v>
      </c>
      <c r="K3" s="15" t="s">
        <v>3</v>
      </c>
      <c r="L3" s="10"/>
    </row>
    <row r="4" spans="1:12" s="21" customFormat="1" ht="30" customHeight="1" x14ac:dyDescent="0.15">
      <c r="A4" s="131" t="s">
        <v>496</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247</v>
      </c>
      <c r="D6" s="8"/>
      <c r="E6" s="8"/>
      <c r="F6" s="8"/>
      <c r="G6" s="8"/>
      <c r="H6" s="8"/>
      <c r="I6" s="8"/>
      <c r="J6" s="8"/>
      <c r="K6" s="8"/>
      <c r="L6" s="8"/>
    </row>
    <row r="7" spans="1:12" ht="17.100000000000001" customHeight="1" x14ac:dyDescent="0.15">
      <c r="A7" s="129" t="s">
        <v>497</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676</v>
      </c>
      <c r="D11" s="8"/>
      <c r="E11" s="8"/>
      <c r="F11" s="8"/>
      <c r="G11" s="8"/>
      <c r="H11" s="8"/>
      <c r="I11" s="8"/>
      <c r="J11" s="8"/>
      <c r="K11" s="8"/>
      <c r="L11" s="8"/>
    </row>
    <row r="12" spans="1:12" ht="13.5" customHeight="1" x14ac:dyDescent="0.15">
      <c r="A12" s="129"/>
      <c r="B12" s="8"/>
      <c r="C12" s="23" t="s">
        <v>677</v>
      </c>
      <c r="D12" s="8"/>
      <c r="E12" s="8"/>
      <c r="F12" s="8"/>
      <c r="G12" s="8"/>
      <c r="H12" s="8"/>
      <c r="I12" s="8"/>
      <c r="J12" s="8"/>
      <c r="K12" s="8"/>
      <c r="L12" s="8"/>
    </row>
    <row r="13" spans="1:12" ht="13.5" customHeight="1" x14ac:dyDescent="0.15">
      <c r="A13" s="129"/>
      <c r="B13" s="8"/>
      <c r="C13" s="23" t="s">
        <v>934</v>
      </c>
      <c r="D13" s="8"/>
      <c r="E13" s="8"/>
      <c r="F13" s="8"/>
      <c r="G13" s="8"/>
      <c r="H13" s="8"/>
      <c r="I13" s="8"/>
      <c r="J13" s="8"/>
      <c r="K13" s="8"/>
      <c r="L13" s="8"/>
    </row>
    <row r="14" spans="1:12" ht="13.5" customHeight="1" x14ac:dyDescent="0.15">
      <c r="A14" s="129"/>
      <c r="B14" s="8"/>
      <c r="C14" s="23" t="s">
        <v>819</v>
      </c>
      <c r="D14" s="8"/>
      <c r="E14" s="8"/>
      <c r="F14" s="8"/>
      <c r="G14" s="8"/>
      <c r="H14" s="8"/>
      <c r="I14" s="8"/>
      <c r="J14" s="8"/>
      <c r="K14" s="8"/>
      <c r="L14" s="8"/>
    </row>
    <row r="15" spans="1:12" ht="13.5" customHeight="1" x14ac:dyDescent="0.15">
      <c r="A15" s="129"/>
      <c r="B15" s="8"/>
      <c r="C15" s="23" t="s">
        <v>847</v>
      </c>
      <c r="D15" s="8"/>
      <c r="E15" s="8"/>
      <c r="F15" s="8"/>
      <c r="G15" s="8"/>
      <c r="H15" s="8"/>
      <c r="I15" s="8"/>
      <c r="J15" s="8"/>
      <c r="K15" s="8"/>
      <c r="L15" s="8"/>
    </row>
    <row r="16" spans="1:12" ht="13.5" customHeight="1" x14ac:dyDescent="0.15">
      <c r="A16" s="129"/>
      <c r="B16" s="8"/>
      <c r="C16" s="23" t="s">
        <v>846</v>
      </c>
      <c r="D16" s="8"/>
      <c r="E16" s="8"/>
      <c r="F16" s="8"/>
      <c r="G16" s="8"/>
      <c r="H16" s="8"/>
      <c r="I16" s="8"/>
      <c r="J16" s="8"/>
      <c r="K16" s="8"/>
      <c r="L16" s="8"/>
    </row>
    <row r="17" spans="1:12" ht="13.5" customHeight="1" x14ac:dyDescent="0.15">
      <c r="A17" s="129"/>
      <c r="B17" s="8"/>
      <c r="C17" s="23" t="s">
        <v>998</v>
      </c>
      <c r="D17" s="8"/>
      <c r="E17" s="8"/>
      <c r="F17" s="8"/>
      <c r="G17" s="8"/>
      <c r="H17" s="8"/>
      <c r="I17" s="8"/>
      <c r="J17" s="8"/>
      <c r="K17" s="8"/>
      <c r="L17" s="8"/>
    </row>
    <row r="18" spans="1:12" ht="13.5" customHeight="1" x14ac:dyDescent="0.15">
      <c r="A18" s="129"/>
      <c r="B18" s="8"/>
      <c r="C18" s="23" t="s">
        <v>820</v>
      </c>
      <c r="D18" s="8"/>
      <c r="E18" s="8"/>
      <c r="F18" s="8"/>
      <c r="G18" s="8"/>
      <c r="H18" s="8"/>
      <c r="I18" s="8"/>
      <c r="J18" s="8"/>
      <c r="K18" s="8"/>
      <c r="L18" s="8"/>
    </row>
    <row r="19" spans="1:12" ht="13.5" customHeight="1" x14ac:dyDescent="0.15">
      <c r="A19" s="129"/>
      <c r="B19" s="8"/>
      <c r="C19" s="23" t="s">
        <v>821</v>
      </c>
      <c r="D19" s="8"/>
      <c r="E19" s="8"/>
      <c r="F19" s="8"/>
      <c r="G19" s="8"/>
      <c r="H19" s="8"/>
      <c r="I19" s="8"/>
      <c r="J19" s="8"/>
      <c r="K19" s="8"/>
      <c r="L19" s="8"/>
    </row>
    <row r="20" spans="1:12" ht="13.5" customHeight="1" x14ac:dyDescent="0.15">
      <c r="A20" s="129"/>
      <c r="B20" s="8"/>
      <c r="C20" s="23" t="s">
        <v>822</v>
      </c>
      <c r="D20" s="8"/>
      <c r="E20" s="8"/>
      <c r="F20" s="8"/>
      <c r="G20" s="8"/>
      <c r="H20" s="8"/>
      <c r="I20" s="8"/>
      <c r="J20" s="8"/>
      <c r="K20" s="8"/>
      <c r="L20" s="8"/>
    </row>
    <row r="21" spans="1:12" ht="13.5" customHeight="1" x14ac:dyDescent="0.15">
      <c r="A21" s="129"/>
      <c r="B21" s="8"/>
      <c r="C21" s="23" t="s">
        <v>823</v>
      </c>
      <c r="D21" s="8"/>
      <c r="E21" s="8"/>
      <c r="F21" s="8"/>
      <c r="G21" s="8"/>
      <c r="H21" s="8"/>
      <c r="I21" s="8"/>
      <c r="J21" s="8"/>
      <c r="K21" s="8"/>
      <c r="L21" s="8"/>
    </row>
    <row r="22" spans="1:12" ht="13.5" customHeight="1" x14ac:dyDescent="0.15">
      <c r="A22" s="129"/>
      <c r="B22" s="8"/>
      <c r="C22" s="23" t="s">
        <v>848</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651</v>
      </c>
      <c r="D24" s="8"/>
      <c r="E24" s="8"/>
      <c r="F24" s="8"/>
      <c r="G24" s="8"/>
      <c r="H24" s="8"/>
      <c r="I24" s="8"/>
      <c r="J24" s="8"/>
      <c r="K24" s="8"/>
      <c r="L24" s="8"/>
    </row>
    <row r="25" spans="1:12" ht="13.5" customHeight="1" x14ac:dyDescent="0.15">
      <c r="A25" s="129"/>
      <c r="B25" s="8"/>
      <c r="C25" s="23" t="s">
        <v>811</v>
      </c>
      <c r="D25" s="8"/>
      <c r="E25" s="8"/>
      <c r="F25" s="8"/>
      <c r="G25" s="8"/>
      <c r="H25" s="8"/>
      <c r="I25" s="8"/>
      <c r="J25" s="8"/>
      <c r="K25" s="8"/>
      <c r="L25" s="8"/>
    </row>
    <row r="26" spans="1:12" ht="13.5" customHeight="1" x14ac:dyDescent="0.15">
      <c r="A26" s="129"/>
      <c r="B26" s="8"/>
      <c r="C26" s="23" t="s">
        <v>652</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653</v>
      </c>
      <c r="D28" s="8"/>
      <c r="E28" s="8"/>
      <c r="F28" s="8"/>
      <c r="G28" s="8"/>
      <c r="H28" s="8"/>
      <c r="I28" s="8"/>
      <c r="J28" s="8"/>
      <c r="K28" s="8"/>
      <c r="L28" s="8"/>
    </row>
    <row r="29" spans="1:12" ht="13.5" customHeight="1" x14ac:dyDescent="0.15">
      <c r="A29" s="129"/>
      <c r="B29" s="8"/>
      <c r="C29" s="23" t="s">
        <v>824</v>
      </c>
      <c r="D29" s="8"/>
      <c r="E29" s="8"/>
      <c r="F29" s="8"/>
      <c r="G29" s="8"/>
      <c r="H29" s="8"/>
      <c r="I29" s="8"/>
      <c r="J29" s="8"/>
      <c r="K29" s="8"/>
      <c r="L29" s="8"/>
    </row>
    <row r="30" spans="1:12" ht="13.5" customHeight="1" x14ac:dyDescent="0.15">
      <c r="A30" s="129"/>
      <c r="B30" s="8"/>
      <c r="C30" s="23" t="s">
        <v>825</v>
      </c>
      <c r="D30" s="8"/>
      <c r="E30" s="8"/>
      <c r="F30" s="8"/>
      <c r="G30" s="8"/>
      <c r="H30" s="8"/>
      <c r="I30" s="362"/>
      <c r="J30" s="362"/>
      <c r="K30" s="362"/>
      <c r="L30" s="8"/>
    </row>
    <row r="31" spans="1:12" ht="13.5" customHeight="1" x14ac:dyDescent="0.15">
      <c r="A31" s="129"/>
      <c r="B31" s="8"/>
      <c r="C31" s="23" t="s">
        <v>826</v>
      </c>
      <c r="D31" s="8"/>
      <c r="E31" s="8"/>
      <c r="F31" s="8"/>
      <c r="G31" s="8"/>
      <c r="H31" s="8"/>
      <c r="I31" s="362"/>
      <c r="J31" s="362"/>
      <c r="K31" s="362"/>
      <c r="L31" s="8"/>
    </row>
    <row r="32" spans="1:12" ht="13.5" customHeight="1" x14ac:dyDescent="0.15">
      <c r="A32" s="129"/>
      <c r="B32" s="8"/>
      <c r="C32" s="23" t="s">
        <v>816</v>
      </c>
      <c r="D32" s="8"/>
      <c r="E32" s="8"/>
      <c r="F32" s="8"/>
      <c r="G32" s="362"/>
      <c r="H32" s="362"/>
      <c r="I32" s="362"/>
      <c r="J32" s="362"/>
      <c r="K32" s="362"/>
      <c r="L32" s="8"/>
    </row>
    <row r="33" spans="1:12" ht="13.5" customHeight="1" x14ac:dyDescent="0.15">
      <c r="A33" s="129"/>
      <c r="B33" s="8"/>
      <c r="C33" s="23" t="s">
        <v>817</v>
      </c>
      <c r="D33" s="8"/>
      <c r="E33" s="8"/>
      <c r="F33" s="8"/>
      <c r="G33" s="363" t="s">
        <v>812</v>
      </c>
      <c r="H33" s="364"/>
      <c r="I33" s="364"/>
      <c r="J33" s="364"/>
      <c r="K33" s="365"/>
      <c r="L33" s="8"/>
    </row>
    <row r="34" spans="1:12" ht="13.5" customHeight="1" x14ac:dyDescent="0.15">
      <c r="A34" s="129"/>
      <c r="B34" s="8"/>
      <c r="C34" s="23" t="s">
        <v>827</v>
      </c>
      <c r="D34" s="8"/>
      <c r="E34" s="8"/>
      <c r="F34" s="8"/>
      <c r="G34" s="371" t="s">
        <v>815</v>
      </c>
      <c r="H34" s="372"/>
      <c r="I34" s="372"/>
      <c r="J34" s="372"/>
      <c r="K34" s="373"/>
      <c r="L34" s="8"/>
    </row>
    <row r="35" spans="1:12" ht="13.5" customHeight="1" x14ac:dyDescent="0.15">
      <c r="A35" s="129"/>
      <c r="B35" s="8"/>
      <c r="C35" s="23" t="s">
        <v>828</v>
      </c>
      <c r="D35" s="8"/>
      <c r="E35" s="8"/>
      <c r="F35" s="8"/>
      <c r="G35" s="371" t="s">
        <v>818</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784</v>
      </c>
      <c r="D37" s="8"/>
      <c r="E37" s="8"/>
      <c r="F37" s="8"/>
      <c r="G37" s="371"/>
      <c r="H37" s="372"/>
      <c r="I37" s="372"/>
      <c r="J37" s="372"/>
      <c r="K37" s="373"/>
      <c r="L37" s="8"/>
    </row>
    <row r="38" spans="1:12" ht="13.5" customHeight="1" x14ac:dyDescent="0.15">
      <c r="A38" s="129"/>
      <c r="B38" s="8"/>
      <c r="C38" s="23" t="s">
        <v>829</v>
      </c>
      <c r="D38" s="8"/>
      <c r="E38" s="8"/>
      <c r="F38" s="8"/>
      <c r="G38" s="371"/>
      <c r="H38" s="372"/>
      <c r="I38" s="372"/>
      <c r="J38" s="372"/>
      <c r="K38" s="373"/>
      <c r="L38" s="8"/>
    </row>
    <row r="39" spans="1:12" ht="13.5" customHeight="1" x14ac:dyDescent="0.15">
      <c r="A39" s="129"/>
      <c r="B39" s="8"/>
      <c r="C39" s="23" t="s">
        <v>830</v>
      </c>
      <c r="D39" s="8"/>
      <c r="E39" s="8"/>
      <c r="F39" s="8"/>
      <c r="G39" s="371"/>
      <c r="H39" s="372"/>
      <c r="I39" s="372"/>
      <c r="J39" s="372"/>
      <c r="K39" s="373"/>
      <c r="L39" s="8"/>
    </row>
    <row r="40" spans="1:12" ht="13.5" customHeight="1" x14ac:dyDescent="0.15">
      <c r="A40" s="129"/>
      <c r="B40" s="8"/>
      <c r="C40" s="23" t="s">
        <v>831</v>
      </c>
      <c r="D40" s="8"/>
      <c r="E40" s="8"/>
      <c r="F40" s="8"/>
      <c r="G40" s="371"/>
      <c r="H40" s="372"/>
      <c r="I40" s="372"/>
      <c r="J40" s="372"/>
      <c r="K40" s="373"/>
      <c r="L40" s="8"/>
    </row>
    <row r="41" spans="1:12" ht="13.5" customHeight="1" x14ac:dyDescent="0.15">
      <c r="A41" s="129"/>
      <c r="B41" s="8"/>
      <c r="C41" s="23" t="s">
        <v>832</v>
      </c>
      <c r="D41" s="8"/>
      <c r="E41" s="8"/>
      <c r="F41" s="8"/>
      <c r="G41" s="374"/>
      <c r="H41" s="375"/>
      <c r="I41" s="375"/>
      <c r="J41" s="375"/>
      <c r="K41" s="376"/>
      <c r="L41" s="8"/>
    </row>
    <row r="42" spans="1:12" ht="13.5" customHeight="1" x14ac:dyDescent="0.15">
      <c r="A42" s="129"/>
      <c r="B42" s="8"/>
      <c r="C42" s="23" t="s">
        <v>1151</v>
      </c>
      <c r="D42" s="8"/>
      <c r="E42" s="8"/>
      <c r="F42" s="8"/>
      <c r="G42" s="8"/>
      <c r="H42" s="8"/>
      <c r="I42" s="8"/>
      <c r="J42" s="8"/>
      <c r="K42" s="370" t="s">
        <v>655</v>
      </c>
      <c r="L42" s="8"/>
    </row>
    <row r="43" spans="1:12" ht="13.5" customHeight="1" x14ac:dyDescent="0.15">
      <c r="A43" s="129"/>
      <c r="B43" s="8"/>
      <c r="C43" s="23" t="s">
        <v>1152</v>
      </c>
      <c r="D43" s="8"/>
      <c r="E43" s="8"/>
      <c r="F43" s="8"/>
      <c r="G43" s="8"/>
      <c r="H43" s="8"/>
      <c r="I43" s="8"/>
      <c r="J43" s="8"/>
      <c r="K43" s="370"/>
      <c r="L43" s="8"/>
    </row>
    <row r="44" spans="1:12" ht="13.5" customHeight="1" x14ac:dyDescent="0.15">
      <c r="A44" s="129"/>
      <c r="B44" s="8"/>
      <c r="C44" s="23" t="s">
        <v>833</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ElLHiog29G/uHVMdrFsKi/0gShpq8HTnbLAPShxu2DfJ5ALf7oroAGGtNoQT3JjZO2+jBlv8/dXVQfCNU39cig==" saltValue="HNimIay8wPPLKoOhGB5Y1w=="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441</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1104</v>
      </c>
      <c r="C7" s="63"/>
      <c r="D7" s="171"/>
      <c r="E7" s="173"/>
      <c r="F7" s="100"/>
      <c r="G7" s="63"/>
      <c r="H7" s="182"/>
      <c r="I7" s="183"/>
      <c r="J7" s="100"/>
      <c r="K7" s="63"/>
      <c r="L7" s="182" t="s">
        <v>459</v>
      </c>
      <c r="M7" s="183">
        <f>D20+H20+P20+L20+T20+X20+AB20</f>
        <v>6250</v>
      </c>
      <c r="N7" s="100"/>
      <c r="O7" s="63"/>
      <c r="P7" s="182" t="s">
        <v>460</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498</v>
      </c>
      <c r="B8" s="36" t="s">
        <v>374</v>
      </c>
      <c r="C8" s="58" t="s">
        <v>175</v>
      </c>
      <c r="D8" s="165">
        <v>1450</v>
      </c>
      <c r="E8" s="136"/>
      <c r="F8" s="36"/>
      <c r="G8" s="58"/>
      <c r="H8" s="174" t="s">
        <v>57</v>
      </c>
      <c r="I8" s="135"/>
      <c r="J8" s="36" t="s">
        <v>548</v>
      </c>
      <c r="K8" s="58" t="s">
        <v>175</v>
      </c>
      <c r="L8" s="174">
        <v>200</v>
      </c>
      <c r="M8" s="136"/>
      <c r="N8" s="36"/>
      <c r="O8" s="58"/>
      <c r="P8" s="174" t="s">
        <v>850</v>
      </c>
      <c r="Q8" s="135"/>
      <c r="R8" s="195"/>
      <c r="S8" s="148"/>
      <c r="T8" s="174" t="s">
        <v>57</v>
      </c>
      <c r="U8" s="136"/>
      <c r="V8" s="36" t="s">
        <v>554</v>
      </c>
      <c r="W8" s="58" t="s">
        <v>175</v>
      </c>
      <c r="X8" s="165">
        <v>50</v>
      </c>
      <c r="Y8" s="136"/>
      <c r="Z8" s="36"/>
      <c r="AA8" s="58"/>
      <c r="AB8" s="174"/>
      <c r="AC8" s="135"/>
      <c r="AD8" s="29" t="s">
        <v>471</v>
      </c>
    </row>
    <row r="9" spans="1:31" s="34" customFormat="1" ht="15.95" customHeight="1" x14ac:dyDescent="0.15">
      <c r="A9" s="344" t="s">
        <v>498</v>
      </c>
      <c r="B9" s="36" t="s">
        <v>578</v>
      </c>
      <c r="C9" s="58" t="s">
        <v>577</v>
      </c>
      <c r="D9" s="165">
        <v>150</v>
      </c>
      <c r="E9" s="136"/>
      <c r="F9" s="36"/>
      <c r="G9" s="58"/>
      <c r="H9" s="175" t="s">
        <v>57</v>
      </c>
      <c r="I9" s="135"/>
      <c r="J9" s="36"/>
      <c r="K9" s="58"/>
      <c r="L9" s="175" t="s">
        <v>57</v>
      </c>
      <c r="M9" s="135"/>
      <c r="N9" s="36"/>
      <c r="O9" s="58"/>
      <c r="P9" s="175" t="s">
        <v>850</v>
      </c>
      <c r="Q9" s="135"/>
      <c r="R9" s="195"/>
      <c r="S9" s="148"/>
      <c r="T9" s="175" t="s">
        <v>57</v>
      </c>
      <c r="U9" s="136"/>
      <c r="V9" s="36"/>
      <c r="W9" s="58"/>
      <c r="X9" s="165"/>
      <c r="Y9" s="135"/>
      <c r="Z9" s="36"/>
      <c r="AA9" s="58"/>
      <c r="AB9" s="174"/>
      <c r="AC9" s="135"/>
      <c r="AD9" s="33" t="s">
        <v>176</v>
      </c>
    </row>
    <row r="10" spans="1:31" s="34" customFormat="1" ht="15.95" customHeight="1" x14ac:dyDescent="0.15">
      <c r="A10" s="344" t="s">
        <v>498</v>
      </c>
      <c r="B10" s="35" t="s">
        <v>579</v>
      </c>
      <c r="C10" s="56" t="s">
        <v>177</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498</v>
      </c>
      <c r="B11" s="35" t="s">
        <v>375</v>
      </c>
      <c r="C11" s="56" t="s">
        <v>179</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498</v>
      </c>
      <c r="B12" s="36" t="s">
        <v>376</v>
      </c>
      <c r="C12" s="58" t="s">
        <v>180</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672</v>
      </c>
    </row>
    <row r="13" spans="1:31" s="34" customFormat="1" ht="15.95" customHeight="1" x14ac:dyDescent="0.15">
      <c r="A13" s="344" t="s">
        <v>498</v>
      </c>
      <c r="B13" s="38" t="s">
        <v>377</v>
      </c>
      <c r="C13" s="57" t="s">
        <v>181</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673</v>
      </c>
    </row>
    <row r="14" spans="1:31" s="34" customFormat="1" ht="15.95" customHeight="1" x14ac:dyDescent="0.15">
      <c r="A14" s="344" t="s">
        <v>498</v>
      </c>
      <c r="B14" s="36" t="s">
        <v>378</v>
      </c>
      <c r="C14" s="58" t="s">
        <v>178</v>
      </c>
      <c r="D14" s="165">
        <v>900</v>
      </c>
      <c r="E14" s="135"/>
      <c r="F14" s="36"/>
      <c r="G14" s="58"/>
      <c r="H14" s="174" t="s">
        <v>57</v>
      </c>
      <c r="I14" s="135"/>
      <c r="J14" s="36" t="s">
        <v>549</v>
      </c>
      <c r="K14" s="58" t="s">
        <v>178</v>
      </c>
      <c r="L14" s="174">
        <v>200</v>
      </c>
      <c r="M14" s="136"/>
      <c r="N14" s="36"/>
      <c r="O14" s="58"/>
      <c r="P14" s="174" t="s">
        <v>57</v>
      </c>
      <c r="Q14" s="153"/>
      <c r="R14" s="209"/>
      <c r="S14" s="112"/>
      <c r="T14" s="174" t="s">
        <v>57</v>
      </c>
      <c r="U14" s="154"/>
      <c r="V14" s="36"/>
      <c r="W14" s="58"/>
      <c r="X14" s="165"/>
      <c r="Y14" s="135"/>
      <c r="Z14" s="36"/>
      <c r="AA14" s="58"/>
      <c r="AB14" s="174"/>
      <c r="AC14" s="135"/>
      <c r="AD14" s="33" t="s">
        <v>674</v>
      </c>
    </row>
    <row r="15" spans="1:31" s="34" customFormat="1" ht="15.95" customHeight="1" x14ac:dyDescent="0.15">
      <c r="A15" s="344" t="s">
        <v>498</v>
      </c>
      <c r="B15" s="40" t="s">
        <v>379</v>
      </c>
      <c r="C15" s="65" t="s">
        <v>182</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498</v>
      </c>
      <c r="B16" s="35" t="s">
        <v>380</v>
      </c>
      <c r="C16" s="56" t="s">
        <v>782</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186</v>
      </c>
    </row>
    <row r="17" spans="1:31" s="34" customFormat="1" ht="15.95" customHeight="1" x14ac:dyDescent="0.15">
      <c r="A17" s="344" t="s">
        <v>498</v>
      </c>
      <c r="B17" s="40" t="s">
        <v>920</v>
      </c>
      <c r="C17" s="65" t="s">
        <v>183</v>
      </c>
      <c r="D17" s="167">
        <v>450</v>
      </c>
      <c r="E17" s="136"/>
      <c r="F17" s="40"/>
      <c r="G17" s="65"/>
      <c r="H17" s="180" t="s">
        <v>57</v>
      </c>
      <c r="I17" s="138"/>
      <c r="J17" s="40" t="s">
        <v>550</v>
      </c>
      <c r="K17" s="65" t="s">
        <v>184</v>
      </c>
      <c r="L17" s="180">
        <v>150</v>
      </c>
      <c r="M17" s="136"/>
      <c r="N17" s="40"/>
      <c r="O17" s="65"/>
      <c r="P17" s="180" t="s">
        <v>57</v>
      </c>
      <c r="Q17" s="155"/>
      <c r="R17" s="209"/>
      <c r="S17" s="112"/>
      <c r="T17" s="180" t="s">
        <v>57</v>
      </c>
      <c r="U17" s="154"/>
      <c r="V17" s="40"/>
      <c r="W17" s="65"/>
      <c r="X17" s="167"/>
      <c r="Y17" s="138"/>
      <c r="Z17" s="40"/>
      <c r="AA17" s="65"/>
      <c r="AB17" s="180"/>
      <c r="AC17" s="138"/>
      <c r="AD17" s="33" t="s">
        <v>187</v>
      </c>
    </row>
    <row r="18" spans="1:31" s="34" customFormat="1" ht="15.95" customHeight="1" x14ac:dyDescent="0.15">
      <c r="A18" s="344" t="s">
        <v>498</v>
      </c>
      <c r="B18" s="38" t="s">
        <v>381</v>
      </c>
      <c r="C18" s="57" t="s">
        <v>185</v>
      </c>
      <c r="D18" s="168">
        <v>350</v>
      </c>
      <c r="E18" s="137"/>
      <c r="F18" s="38"/>
      <c r="G18" s="57"/>
      <c r="H18" s="179" t="s">
        <v>57</v>
      </c>
      <c r="I18" s="137"/>
      <c r="J18" s="38" t="s">
        <v>793</v>
      </c>
      <c r="K18" s="57" t="s">
        <v>794</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498</v>
      </c>
      <c r="B19" s="404" t="s">
        <v>386</v>
      </c>
      <c r="C19" s="405" t="s">
        <v>191</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680</v>
      </c>
      <c r="D20" s="402">
        <f>SUM(D8:D19)</f>
        <v>5600</v>
      </c>
      <c r="E20" s="163">
        <f>SUM(E8:E19)</f>
        <v>0</v>
      </c>
      <c r="F20" s="39"/>
      <c r="G20" s="401"/>
      <c r="H20" s="205"/>
      <c r="I20" s="206"/>
      <c r="J20" s="39"/>
      <c r="K20" s="426" t="s">
        <v>680</v>
      </c>
      <c r="L20" s="402">
        <f>SUM(L8:L19)</f>
        <v>600</v>
      </c>
      <c r="M20" s="163">
        <f>SUM(M8:M19)</f>
        <v>0</v>
      </c>
      <c r="N20" s="39"/>
      <c r="O20" s="426"/>
      <c r="P20" s="402"/>
      <c r="Q20" s="163"/>
      <c r="R20" s="240"/>
      <c r="S20" s="140"/>
      <c r="T20" s="140"/>
      <c r="U20" s="403"/>
      <c r="V20" s="39"/>
      <c r="W20" s="426" t="s">
        <v>680</v>
      </c>
      <c r="X20" s="402">
        <f>SUM(X8:X19)</f>
        <v>50</v>
      </c>
      <c r="Y20" s="163">
        <f>SUM(Y8:Y19)</f>
        <v>0</v>
      </c>
      <c r="Z20" s="39"/>
      <c r="AA20" s="401"/>
      <c r="AB20" s="205"/>
      <c r="AC20" s="206"/>
      <c r="AD20" s="33"/>
    </row>
    <row r="21" spans="1:31" s="34" customFormat="1" ht="15.95" customHeight="1" x14ac:dyDescent="0.15">
      <c r="A21" s="344"/>
      <c r="B21" s="109" t="s">
        <v>1105</v>
      </c>
      <c r="C21" s="63"/>
      <c r="D21" s="171"/>
      <c r="E21" s="173"/>
      <c r="F21" s="100"/>
      <c r="G21" s="63"/>
      <c r="H21" s="182"/>
      <c r="I21" s="183"/>
      <c r="J21" s="100"/>
      <c r="K21" s="63"/>
      <c r="L21" s="182" t="s">
        <v>701</v>
      </c>
      <c r="M21" s="183">
        <f>D27+H27+P27+L27+T27+X27+AB27</f>
        <v>2050</v>
      </c>
      <c r="N21" s="100"/>
      <c r="O21" s="63"/>
      <c r="P21" s="182" t="s">
        <v>702</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498</v>
      </c>
      <c r="B22" s="38" t="s">
        <v>313</v>
      </c>
      <c r="C22" s="57" t="s">
        <v>781</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498</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498</v>
      </c>
      <c r="B24" s="35" t="s">
        <v>383</v>
      </c>
      <c r="C24" s="56" t="s">
        <v>188</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498</v>
      </c>
      <c r="B25" s="35" t="s">
        <v>384</v>
      </c>
      <c r="C25" s="56" t="s">
        <v>189</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498</v>
      </c>
      <c r="B26" s="38" t="s">
        <v>385</v>
      </c>
      <c r="C26" s="57" t="s">
        <v>190</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680</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1106</v>
      </c>
      <c r="C28" s="63"/>
      <c r="D28" s="171"/>
      <c r="E28" s="173"/>
      <c r="F28" s="100"/>
      <c r="G28" s="63"/>
      <c r="H28" s="182"/>
      <c r="I28" s="183"/>
      <c r="J28" s="100"/>
      <c r="K28" s="63"/>
      <c r="L28" s="182" t="s">
        <v>461</v>
      </c>
      <c r="M28" s="183">
        <f>D38+H38+P38+L38+T38+X38+AB38</f>
        <v>6250</v>
      </c>
      <c r="N28" s="100"/>
      <c r="O28" s="63"/>
      <c r="P28" s="182" t="s">
        <v>462</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498</v>
      </c>
      <c r="B29" s="36" t="s">
        <v>387</v>
      </c>
      <c r="C29" s="58" t="s">
        <v>192</v>
      </c>
      <c r="D29" s="165">
        <v>1550</v>
      </c>
      <c r="E29" s="136"/>
      <c r="F29" s="36" t="s">
        <v>505</v>
      </c>
      <c r="G29" s="58" t="s">
        <v>192</v>
      </c>
      <c r="H29" s="174">
        <v>400</v>
      </c>
      <c r="I29" s="136"/>
      <c r="J29" s="36" t="s">
        <v>551</v>
      </c>
      <c r="K29" s="58" t="s">
        <v>192</v>
      </c>
      <c r="L29" s="174">
        <v>450</v>
      </c>
      <c r="M29" s="136"/>
      <c r="N29" s="36" t="s">
        <v>553</v>
      </c>
      <c r="O29" s="58" t="s">
        <v>192</v>
      </c>
      <c r="P29" s="174">
        <v>200</v>
      </c>
      <c r="Q29" s="136"/>
      <c r="R29" s="195"/>
      <c r="S29" s="102"/>
      <c r="T29" s="174" t="s">
        <v>57</v>
      </c>
      <c r="U29" s="136"/>
      <c r="V29" s="36"/>
      <c r="W29" s="58"/>
      <c r="X29" s="165"/>
      <c r="Y29" s="135"/>
      <c r="Z29" s="36" t="s">
        <v>395</v>
      </c>
      <c r="AA29" s="58" t="s">
        <v>193</v>
      </c>
      <c r="AB29" s="174">
        <v>100</v>
      </c>
      <c r="AC29" s="136"/>
      <c r="AD29" s="33"/>
    </row>
    <row r="30" spans="1:31" s="34" customFormat="1" ht="15.95" customHeight="1" x14ac:dyDescent="0.15">
      <c r="A30" s="344" t="s">
        <v>498</v>
      </c>
      <c r="B30" s="35" t="s">
        <v>388</v>
      </c>
      <c r="C30" s="56" t="s">
        <v>194</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498</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498</v>
      </c>
      <c r="B32" s="38" t="s">
        <v>389</v>
      </c>
      <c r="C32" s="57" t="s">
        <v>849</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498</v>
      </c>
      <c r="B33" s="35" t="s">
        <v>390</v>
      </c>
      <c r="C33" s="56" t="s">
        <v>195</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498</v>
      </c>
      <c r="B34" s="35" t="s">
        <v>391</v>
      </c>
      <c r="C34" s="58" t="s">
        <v>196</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498</v>
      </c>
      <c r="B35" s="35" t="s">
        <v>392</v>
      </c>
      <c r="C35" s="56" t="s">
        <v>396</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498</v>
      </c>
      <c r="B36" s="35" t="s">
        <v>393</v>
      </c>
      <c r="C36" s="56" t="s">
        <v>197</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498</v>
      </c>
      <c r="B37" s="38" t="s">
        <v>394</v>
      </c>
      <c r="C37" s="57" t="s">
        <v>198</v>
      </c>
      <c r="D37" s="168">
        <v>450</v>
      </c>
      <c r="E37" s="136"/>
      <c r="F37" s="38"/>
      <c r="G37" s="57"/>
      <c r="H37" s="179" t="s">
        <v>57</v>
      </c>
      <c r="I37" s="145"/>
      <c r="J37" s="38" t="s">
        <v>552</v>
      </c>
      <c r="K37" s="57" t="s">
        <v>589</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680</v>
      </c>
      <c r="D38" s="194">
        <f>SUM(D29:D37)</f>
        <v>4900</v>
      </c>
      <c r="E38" s="197">
        <f>SUM(E29:E37)</f>
        <v>0</v>
      </c>
      <c r="F38" s="45"/>
      <c r="G38" s="425" t="s">
        <v>680</v>
      </c>
      <c r="H38" s="194">
        <f>SUM(H29:H37)</f>
        <v>400</v>
      </c>
      <c r="I38" s="197">
        <f>SUM(I29:I37)</f>
        <v>0</v>
      </c>
      <c r="J38" s="45"/>
      <c r="K38" s="425" t="s">
        <v>680</v>
      </c>
      <c r="L38" s="194">
        <f>SUM(L29:L37)</f>
        <v>650</v>
      </c>
      <c r="M38" s="197">
        <f>SUM(M29:M37)</f>
        <v>0</v>
      </c>
      <c r="N38" s="45"/>
      <c r="O38" s="425" t="s">
        <v>680</v>
      </c>
      <c r="P38" s="194">
        <f>SUM(P29:P37)</f>
        <v>200</v>
      </c>
      <c r="Q38" s="197">
        <f>SUM(Q29:Q37)</f>
        <v>0</v>
      </c>
      <c r="R38" s="228"/>
      <c r="S38" s="147"/>
      <c r="T38" s="227"/>
      <c r="U38" s="218"/>
      <c r="V38" s="45"/>
      <c r="W38" s="78"/>
      <c r="X38" s="239"/>
      <c r="Y38" s="158"/>
      <c r="Z38" s="45"/>
      <c r="AA38" s="425" t="s">
        <v>680</v>
      </c>
      <c r="AB38" s="194">
        <f>SUM(AB29:AB37)</f>
        <v>100</v>
      </c>
      <c r="AC38" s="197">
        <f>SUM(AC29:AC37)</f>
        <v>0</v>
      </c>
      <c r="AD38" s="28"/>
    </row>
    <row r="39" spans="1:30" s="27" customFormat="1" ht="15.95" customHeight="1" x14ac:dyDescent="0.15">
      <c r="A39" s="346"/>
      <c r="B39" s="246" t="s">
        <v>57</v>
      </c>
      <c r="C39" s="6" t="s">
        <v>248</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987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MF5S7xG1lUP6ih0qjuD5X0YaTkp+7PBy234OYvRI0hAXFKF4cf1mLollJ80BM3P1IF847pAzBnO/gHnztlNQHA==" saltValue="jlNTlvkFlGFJ8l/Y3SLVj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1107</v>
      </c>
      <c r="C7" s="63"/>
      <c r="D7" s="171"/>
      <c r="E7" s="173"/>
      <c r="F7" s="100"/>
      <c r="G7" s="63"/>
      <c r="H7" s="182"/>
      <c r="I7" s="183"/>
      <c r="J7" s="100"/>
      <c r="K7" s="63"/>
      <c r="L7" s="182" t="s">
        <v>493</v>
      </c>
      <c r="M7" s="183">
        <f>D23+H23+P23+L23+T23+X23+AB23</f>
        <v>20000</v>
      </c>
      <c r="N7" s="100"/>
      <c r="O7" s="63"/>
      <c r="P7" s="182" t="s">
        <v>494</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498</v>
      </c>
      <c r="B8" s="36" t="s">
        <v>397</v>
      </c>
      <c r="C8" s="58" t="s">
        <v>199</v>
      </c>
      <c r="D8" s="169">
        <v>3400</v>
      </c>
      <c r="E8" s="136"/>
      <c r="F8" s="36"/>
      <c r="G8" s="58"/>
      <c r="H8" s="174" t="s">
        <v>1045</v>
      </c>
      <c r="I8" s="136"/>
      <c r="J8" s="36" t="s">
        <v>555</v>
      </c>
      <c r="K8" s="58" t="s">
        <v>199</v>
      </c>
      <c r="L8" s="174">
        <v>1750</v>
      </c>
      <c r="M8" s="136"/>
      <c r="N8" s="36"/>
      <c r="O8" s="58"/>
      <c r="P8" s="174" t="s">
        <v>940</v>
      </c>
      <c r="Q8" s="135"/>
      <c r="R8" s="36"/>
      <c r="S8" s="58"/>
      <c r="T8" s="174" t="s">
        <v>1115</v>
      </c>
      <c r="U8" s="136"/>
      <c r="V8" s="198"/>
      <c r="W8" s="141"/>
      <c r="X8" s="141"/>
      <c r="Y8" s="135"/>
      <c r="Z8" s="36" t="s">
        <v>944</v>
      </c>
      <c r="AA8" s="58" t="s">
        <v>945</v>
      </c>
      <c r="AB8" s="174">
        <v>200</v>
      </c>
      <c r="AC8" s="136"/>
      <c r="AD8" s="29" t="s">
        <v>472</v>
      </c>
    </row>
    <row r="9" spans="1:31" s="34" customFormat="1" ht="15.95" customHeight="1" x14ac:dyDescent="0.15">
      <c r="A9" s="344" t="s">
        <v>498</v>
      </c>
      <c r="B9" s="36" t="s">
        <v>930</v>
      </c>
      <c r="C9" s="58" t="s">
        <v>931</v>
      </c>
      <c r="D9" s="169">
        <v>1050</v>
      </c>
      <c r="E9" s="136"/>
      <c r="F9" s="36"/>
      <c r="G9" s="58"/>
      <c r="H9" s="174" t="s">
        <v>1045</v>
      </c>
      <c r="I9" s="136"/>
      <c r="J9" s="36"/>
      <c r="K9" s="58"/>
      <c r="L9" s="174"/>
      <c r="M9" s="135"/>
      <c r="N9" s="36"/>
      <c r="O9" s="58"/>
      <c r="P9" s="174" t="s">
        <v>940</v>
      </c>
      <c r="Q9" s="135"/>
      <c r="R9" s="36"/>
      <c r="S9" s="58"/>
      <c r="T9" s="174" t="s">
        <v>1115</v>
      </c>
      <c r="U9" s="135"/>
      <c r="V9" s="198"/>
      <c r="W9" s="141"/>
      <c r="X9" s="141"/>
      <c r="Y9" s="135"/>
      <c r="Z9" s="36" t="s">
        <v>930</v>
      </c>
      <c r="AA9" s="58" t="s">
        <v>1048</v>
      </c>
      <c r="AB9" s="559">
        <v>50</v>
      </c>
      <c r="AC9" s="135"/>
      <c r="AD9" s="33" t="s">
        <v>15</v>
      </c>
    </row>
    <row r="10" spans="1:31" s="34" customFormat="1" ht="15.95" customHeight="1" x14ac:dyDescent="0.15">
      <c r="A10" s="344" t="s">
        <v>498</v>
      </c>
      <c r="B10" s="35"/>
      <c r="C10" s="56"/>
      <c r="D10" s="166"/>
      <c r="E10" s="136"/>
      <c r="F10" s="35"/>
      <c r="G10" s="56"/>
      <c r="H10" s="175"/>
      <c r="I10" s="136"/>
      <c r="J10" s="35" t="s">
        <v>592</v>
      </c>
      <c r="K10" s="56" t="s">
        <v>593</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498</v>
      </c>
      <c r="B11" s="35" t="s">
        <v>398</v>
      </c>
      <c r="C11" s="56" t="s">
        <v>200</v>
      </c>
      <c r="D11" s="166">
        <v>1900</v>
      </c>
      <c r="E11" s="136"/>
      <c r="F11" s="35"/>
      <c r="G11" s="56"/>
      <c r="H11" s="175" t="s">
        <v>1045</v>
      </c>
      <c r="I11" s="136"/>
      <c r="J11" s="35" t="s">
        <v>582</v>
      </c>
      <c r="K11" s="56" t="s">
        <v>201</v>
      </c>
      <c r="L11" s="175">
        <v>50</v>
      </c>
      <c r="M11" s="136"/>
      <c r="N11" s="35"/>
      <c r="O11" s="56"/>
      <c r="P11" s="175" t="s">
        <v>940</v>
      </c>
      <c r="Q11" s="136"/>
      <c r="R11" s="35"/>
      <c r="S11" s="56"/>
      <c r="T11" s="175" t="s">
        <v>1115</v>
      </c>
      <c r="U11" s="136"/>
      <c r="V11" s="195"/>
      <c r="W11" s="102"/>
      <c r="X11" s="102"/>
      <c r="Y11" s="136"/>
      <c r="Z11" s="35" t="s">
        <v>398</v>
      </c>
      <c r="AA11" s="56" t="s">
        <v>1047</v>
      </c>
      <c r="AB11" s="556">
        <v>100</v>
      </c>
      <c r="AC11" s="136"/>
      <c r="AD11" s="33" t="s">
        <v>16</v>
      </c>
    </row>
    <row r="12" spans="1:31" s="34" customFormat="1" ht="15.95" customHeight="1" x14ac:dyDescent="0.15">
      <c r="A12" s="344" t="s">
        <v>498</v>
      </c>
      <c r="B12" s="36" t="s">
        <v>399</v>
      </c>
      <c r="C12" s="58" t="s">
        <v>753</v>
      </c>
      <c r="D12" s="165">
        <v>2550</v>
      </c>
      <c r="E12" s="136"/>
      <c r="F12" s="35"/>
      <c r="G12" s="56"/>
      <c r="H12" s="175" t="s">
        <v>1045</v>
      </c>
      <c r="I12" s="136"/>
      <c r="J12" s="35"/>
      <c r="K12" s="56"/>
      <c r="L12" s="175"/>
      <c r="M12" s="136"/>
      <c r="N12" s="35"/>
      <c r="O12" s="56"/>
      <c r="P12" s="175" t="s">
        <v>940</v>
      </c>
      <c r="Q12" s="136"/>
      <c r="R12" s="35"/>
      <c r="S12" s="56"/>
      <c r="T12" s="175" t="s">
        <v>1115</v>
      </c>
      <c r="U12" s="136"/>
      <c r="V12" s="195"/>
      <c r="W12" s="102"/>
      <c r="X12" s="102"/>
      <c r="Y12" s="136"/>
      <c r="Z12" s="36" t="s">
        <v>399</v>
      </c>
      <c r="AA12" s="58" t="s">
        <v>1046</v>
      </c>
      <c r="AB12" s="560">
        <v>150</v>
      </c>
      <c r="AC12" s="136"/>
      <c r="AD12" s="33" t="s">
        <v>202</v>
      </c>
    </row>
    <row r="13" spans="1:31" ht="15.95" customHeight="1" x14ac:dyDescent="0.15">
      <c r="A13" s="344"/>
      <c r="B13" s="109" t="s">
        <v>1108</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134</v>
      </c>
      <c r="AE13" s="31"/>
    </row>
    <row r="14" spans="1:31" s="34" customFormat="1" ht="15.95" customHeight="1" x14ac:dyDescent="0.15">
      <c r="A14" s="344" t="s">
        <v>498</v>
      </c>
      <c r="B14" s="35" t="s">
        <v>837</v>
      </c>
      <c r="C14" s="56" t="s">
        <v>203</v>
      </c>
      <c r="D14" s="166">
        <v>1350</v>
      </c>
      <c r="E14" s="136"/>
      <c r="F14" s="35"/>
      <c r="G14" s="56"/>
      <c r="H14" s="175" t="s">
        <v>1045</v>
      </c>
      <c r="I14" s="136"/>
      <c r="J14" s="35" t="s">
        <v>556</v>
      </c>
      <c r="K14" s="56" t="s">
        <v>704</v>
      </c>
      <c r="L14" s="175">
        <v>700</v>
      </c>
      <c r="M14" s="136"/>
      <c r="N14" s="35"/>
      <c r="O14" s="56"/>
      <c r="P14" s="175" t="s">
        <v>939</v>
      </c>
      <c r="Q14" s="136"/>
      <c r="R14" s="35"/>
      <c r="S14" s="56"/>
      <c r="T14" s="175" t="s">
        <v>1115</v>
      </c>
      <c r="U14" s="136"/>
      <c r="V14" s="195"/>
      <c r="W14" s="102"/>
      <c r="X14" s="102"/>
      <c r="Y14" s="136"/>
      <c r="Z14" s="35" t="s">
        <v>837</v>
      </c>
      <c r="AA14" s="56" t="s">
        <v>900</v>
      </c>
      <c r="AB14" s="175">
        <v>100</v>
      </c>
      <c r="AC14" s="136"/>
      <c r="AD14" s="29" t="s">
        <v>241</v>
      </c>
    </row>
    <row r="15" spans="1:31" s="34" customFormat="1" ht="15.95" customHeight="1" x14ac:dyDescent="0.15">
      <c r="A15" s="344" t="s">
        <v>498</v>
      </c>
      <c r="B15" s="40" t="s">
        <v>400</v>
      </c>
      <c r="C15" s="65" t="s">
        <v>204</v>
      </c>
      <c r="D15" s="167">
        <v>1650</v>
      </c>
      <c r="E15" s="136"/>
      <c r="F15" s="40"/>
      <c r="G15" s="65"/>
      <c r="H15" s="180" t="s">
        <v>1045</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498</v>
      </c>
      <c r="B16" s="38" t="s">
        <v>401</v>
      </c>
      <c r="C16" s="57" t="s">
        <v>206</v>
      </c>
      <c r="D16" s="168">
        <v>1800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498</v>
      </c>
      <c r="B17" s="38" t="s">
        <v>402</v>
      </c>
      <c r="C17" s="57" t="s">
        <v>207</v>
      </c>
      <c r="D17" s="168">
        <v>850</v>
      </c>
      <c r="E17" s="137"/>
      <c r="F17" s="38"/>
      <c r="G17" s="57"/>
      <c r="H17" s="179" t="s">
        <v>57</v>
      </c>
      <c r="I17" s="137"/>
      <c r="J17" s="38" t="s">
        <v>557</v>
      </c>
      <c r="K17" s="57" t="s">
        <v>208</v>
      </c>
      <c r="L17" s="179">
        <v>250</v>
      </c>
      <c r="M17" s="136"/>
      <c r="N17" s="38"/>
      <c r="O17" s="57"/>
      <c r="P17" s="179" t="s">
        <v>57</v>
      </c>
      <c r="Q17" s="137"/>
      <c r="R17" s="38"/>
      <c r="S17" s="57"/>
      <c r="T17" s="179" t="s">
        <v>57</v>
      </c>
      <c r="U17" s="137"/>
      <c r="V17" s="196"/>
      <c r="W17" s="103"/>
      <c r="X17" s="103"/>
      <c r="Y17" s="137"/>
      <c r="Z17" s="38"/>
      <c r="AA17" s="57"/>
      <c r="AB17" s="179"/>
      <c r="AC17" s="137"/>
      <c r="AD17" s="33" t="s">
        <v>205</v>
      </c>
    </row>
    <row r="18" spans="1:31" s="34" customFormat="1" ht="15.95" customHeight="1" x14ac:dyDescent="0.15">
      <c r="A18" s="344" t="s">
        <v>498</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498</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498</v>
      </c>
      <c r="B20" s="38" t="s">
        <v>408</v>
      </c>
      <c r="C20" s="57" t="s">
        <v>212</v>
      </c>
      <c r="D20" s="213">
        <v>450</v>
      </c>
      <c r="E20" s="137"/>
      <c r="F20" s="38"/>
      <c r="G20" s="57"/>
      <c r="H20" s="179" t="s">
        <v>57</v>
      </c>
      <c r="I20" s="145"/>
      <c r="J20" s="38"/>
      <c r="K20" s="57"/>
      <c r="L20" s="179" t="s">
        <v>1193</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498</v>
      </c>
      <c r="B21" s="32" t="s">
        <v>933</v>
      </c>
      <c r="C21" s="76" t="s">
        <v>593</v>
      </c>
      <c r="D21" s="184">
        <v>1500</v>
      </c>
      <c r="E21" s="135"/>
      <c r="F21" s="32"/>
      <c r="G21" s="76"/>
      <c r="H21" s="186" t="s">
        <v>57</v>
      </c>
      <c r="I21" s="411"/>
      <c r="J21" s="32"/>
      <c r="K21" s="76"/>
      <c r="L21" s="186" t="s">
        <v>1193</v>
      </c>
      <c r="M21" s="136"/>
      <c r="N21" s="32"/>
      <c r="O21" s="76"/>
      <c r="P21" s="186" t="s">
        <v>57</v>
      </c>
      <c r="Q21" s="161"/>
      <c r="R21" s="32"/>
      <c r="S21" s="76"/>
      <c r="T21" s="186" t="s">
        <v>57</v>
      </c>
      <c r="U21" s="161"/>
      <c r="V21" s="412"/>
      <c r="W21" s="413"/>
      <c r="X21" s="413"/>
      <c r="Y21" s="161"/>
      <c r="Z21" s="32" t="s">
        <v>933</v>
      </c>
      <c r="AA21" s="76" t="s">
        <v>1194</v>
      </c>
      <c r="AB21" s="186">
        <v>50</v>
      </c>
      <c r="AC21" s="136"/>
      <c r="AD21" s="33"/>
    </row>
    <row r="22" spans="1:31" s="34" customFormat="1" ht="15.95" customHeight="1" x14ac:dyDescent="0.15">
      <c r="A22" s="344" t="s">
        <v>498</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680</v>
      </c>
      <c r="D23" s="194">
        <f>SUM(D8:D12,D14:D22)</f>
        <v>16500</v>
      </c>
      <c r="E23" s="163">
        <f>SUM(E8:E12,E14:E22)</f>
        <v>0</v>
      </c>
      <c r="F23" s="39"/>
      <c r="G23" s="426"/>
      <c r="H23" s="194"/>
      <c r="I23" s="163"/>
      <c r="J23" s="39"/>
      <c r="K23" s="426" t="s">
        <v>680</v>
      </c>
      <c r="L23" s="194">
        <f>SUM(L8:L12,L14:L22)</f>
        <v>2850</v>
      </c>
      <c r="M23" s="163">
        <f>SUM(M8:M12,M14:M22)</f>
        <v>0</v>
      </c>
      <c r="N23" s="39"/>
      <c r="O23" s="426"/>
      <c r="P23" s="194"/>
      <c r="Q23" s="163"/>
      <c r="R23" s="39"/>
      <c r="S23" s="426"/>
      <c r="T23" s="194"/>
      <c r="U23" s="163"/>
      <c r="V23" s="240"/>
      <c r="W23" s="140"/>
      <c r="X23" s="140"/>
      <c r="Y23" s="207"/>
      <c r="Z23" s="39"/>
      <c r="AA23" s="426" t="s">
        <v>680</v>
      </c>
      <c r="AB23" s="194">
        <f>SUM(AB8:AB12,AB14:AB22)</f>
        <v>650</v>
      </c>
      <c r="AC23" s="163">
        <f>SUM(AC8:AC12,AC14:AC22)</f>
        <v>0</v>
      </c>
      <c r="AD23" s="29"/>
    </row>
    <row r="24" spans="1:31" ht="15.95" customHeight="1" x14ac:dyDescent="0.15">
      <c r="A24" s="344"/>
      <c r="B24" s="109" t="s">
        <v>1109</v>
      </c>
      <c r="C24" s="63"/>
      <c r="D24" s="171"/>
      <c r="E24" s="173"/>
      <c r="F24" s="100"/>
      <c r="G24" s="63"/>
      <c r="H24" s="182"/>
      <c r="I24" s="183"/>
      <c r="J24" s="100"/>
      <c r="K24" s="63"/>
      <c r="L24" s="182" t="s">
        <v>463</v>
      </c>
      <c r="M24" s="183">
        <f>D29+H29+P29+L29+T29+X29+AB29</f>
        <v>2800</v>
      </c>
      <c r="N24" s="100"/>
      <c r="O24" s="63"/>
      <c r="P24" s="182" t="s">
        <v>464</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498</v>
      </c>
      <c r="B25" s="36" t="s">
        <v>405</v>
      </c>
      <c r="C25" s="58" t="s">
        <v>210</v>
      </c>
      <c r="D25" s="165">
        <v>1050</v>
      </c>
      <c r="E25" s="136"/>
      <c r="F25" s="36"/>
      <c r="G25" s="58"/>
      <c r="H25" s="175" t="s">
        <v>57</v>
      </c>
      <c r="I25" s="135"/>
      <c r="J25" s="36" t="s">
        <v>558</v>
      </c>
      <c r="K25" s="58" t="s">
        <v>210</v>
      </c>
      <c r="L25" s="174">
        <v>300</v>
      </c>
      <c r="M25" s="136"/>
      <c r="N25" s="36"/>
      <c r="O25" s="58"/>
      <c r="P25" s="175" t="s">
        <v>57</v>
      </c>
      <c r="Q25" s="135"/>
      <c r="R25" s="36"/>
      <c r="S25" s="58"/>
      <c r="T25" s="175" t="s">
        <v>57</v>
      </c>
      <c r="U25" s="135"/>
      <c r="V25" s="198"/>
      <c r="W25" s="141"/>
      <c r="X25" s="141"/>
      <c r="Y25" s="135"/>
      <c r="Z25" s="36" t="s">
        <v>780</v>
      </c>
      <c r="AA25" s="58" t="s">
        <v>779</v>
      </c>
      <c r="AB25" s="174">
        <v>50</v>
      </c>
      <c r="AC25" s="136"/>
      <c r="AD25" s="33"/>
    </row>
    <row r="26" spans="1:31" s="34" customFormat="1" ht="15.95" customHeight="1" x14ac:dyDescent="0.15">
      <c r="A26" s="344" t="s">
        <v>498</v>
      </c>
      <c r="B26" s="35" t="s">
        <v>406</v>
      </c>
      <c r="C26" s="56" t="s">
        <v>211</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498</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498</v>
      </c>
      <c r="B28" s="38" t="s">
        <v>407</v>
      </c>
      <c r="C28" s="57" t="s">
        <v>936</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680</v>
      </c>
      <c r="D29" s="194">
        <f>SUM(D25:D28)</f>
        <v>2450</v>
      </c>
      <c r="E29" s="163">
        <f>SUM(E25:E28)</f>
        <v>0</v>
      </c>
      <c r="F29" s="39"/>
      <c r="G29" s="426"/>
      <c r="H29" s="194"/>
      <c r="I29" s="163"/>
      <c r="J29" s="39"/>
      <c r="K29" s="426" t="s">
        <v>680</v>
      </c>
      <c r="L29" s="194">
        <f>SUM(L25:L28)</f>
        <v>300</v>
      </c>
      <c r="M29" s="163">
        <f>SUM(M25:M28)</f>
        <v>0</v>
      </c>
      <c r="N29" s="39"/>
      <c r="O29" s="78"/>
      <c r="P29" s="205"/>
      <c r="Q29" s="206"/>
      <c r="R29" s="39"/>
      <c r="S29" s="78"/>
      <c r="T29" s="205"/>
      <c r="U29" s="206"/>
      <c r="V29" s="242"/>
      <c r="W29" s="139"/>
      <c r="X29" s="139"/>
      <c r="Y29" s="158"/>
      <c r="Z29" s="39"/>
      <c r="AA29" s="426" t="s">
        <v>680</v>
      </c>
      <c r="AB29" s="194">
        <f>SUM(AB25:AB28)</f>
        <v>50</v>
      </c>
      <c r="AC29" s="163">
        <f>SUM(AC25:AC28)</f>
        <v>0</v>
      </c>
      <c r="AD29" s="33"/>
    </row>
    <row r="30" spans="1:31" ht="15.95" customHeight="1" x14ac:dyDescent="0.15">
      <c r="A30" s="344"/>
      <c r="B30" s="109" t="s">
        <v>1110</v>
      </c>
      <c r="C30" s="63"/>
      <c r="D30" s="171"/>
      <c r="E30" s="173"/>
      <c r="F30" s="100"/>
      <c r="G30" s="63"/>
      <c r="H30" s="182"/>
      <c r="I30" s="183"/>
      <c r="J30" s="100"/>
      <c r="K30" s="63"/>
      <c r="L30" s="182" t="s">
        <v>465</v>
      </c>
      <c r="M30" s="183">
        <f>D41+H41+P41+L41+T41+X41+AB41</f>
        <v>3400</v>
      </c>
      <c r="N30" s="100"/>
      <c r="O30" s="63"/>
      <c r="P30" s="182" t="s">
        <v>466</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498</v>
      </c>
      <c r="B31" s="35" t="s">
        <v>409</v>
      </c>
      <c r="C31" s="56" t="s">
        <v>213</v>
      </c>
      <c r="D31" s="172">
        <v>1300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498</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498</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498</v>
      </c>
      <c r="B34" s="35" t="s">
        <v>410</v>
      </c>
      <c r="C34" s="56" t="s">
        <v>214</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498</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498</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498</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498</v>
      </c>
      <c r="B38" s="38" t="s">
        <v>412</v>
      </c>
      <c r="C38" s="57" t="s">
        <v>215</v>
      </c>
      <c r="D38" s="168">
        <v>850</v>
      </c>
      <c r="E38" s="137"/>
      <c r="F38" s="38"/>
      <c r="G38" s="57"/>
      <c r="H38" s="179" t="s">
        <v>57</v>
      </c>
      <c r="I38" s="145"/>
      <c r="J38" s="38" t="s">
        <v>559</v>
      </c>
      <c r="K38" s="57" t="s">
        <v>215</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498</v>
      </c>
      <c r="B39" s="32" t="s">
        <v>411</v>
      </c>
      <c r="C39" s="76" t="s">
        <v>938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498</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680</v>
      </c>
      <c r="D41" s="194">
        <f>SUM(D31:D40)</f>
        <v>3350</v>
      </c>
      <c r="E41" s="163">
        <f>SUM(E31:E40)</f>
        <v>0</v>
      </c>
      <c r="F41" s="39"/>
      <c r="G41" s="78"/>
      <c r="H41" s="205"/>
      <c r="I41" s="206"/>
      <c r="J41" s="39"/>
      <c r="K41" s="426" t="s">
        <v>680</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248</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986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45/uwj+m5OV6BODN/DXAkU13qf8Km90zsZaS9U13kY/hmw1gBC4D5sSmKMk9nqgVOI6cYrxP3R+XqlZYdMBLkw==" saltValue="uFWhFBfOlVyZC0A/o/GjY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437</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1111</v>
      </c>
      <c r="C7" s="63"/>
      <c r="D7" s="171"/>
      <c r="E7" s="173"/>
      <c r="F7" s="100"/>
      <c r="G7" s="63"/>
      <c r="H7" s="182"/>
      <c r="I7" s="183"/>
      <c r="J7" s="100"/>
      <c r="K7" s="63"/>
      <c r="L7" s="182" t="s">
        <v>683</v>
      </c>
      <c r="M7" s="183">
        <f>D23+H23+P23+L23+T23+X23+AB23</f>
        <v>11000</v>
      </c>
      <c r="N7" s="100"/>
      <c r="O7" s="63"/>
      <c r="P7" s="182" t="s">
        <v>684</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499</v>
      </c>
      <c r="B8" s="35" t="s">
        <v>413</v>
      </c>
      <c r="C8" s="56" t="s">
        <v>216</v>
      </c>
      <c r="D8" s="166">
        <v>800</v>
      </c>
      <c r="E8" s="136"/>
      <c r="F8" s="35" t="s">
        <v>566</v>
      </c>
      <c r="G8" s="56" t="s">
        <v>216</v>
      </c>
      <c r="H8" s="175">
        <v>150</v>
      </c>
      <c r="I8" s="136"/>
      <c r="J8" s="35" t="s">
        <v>560</v>
      </c>
      <c r="K8" s="56" t="s">
        <v>216</v>
      </c>
      <c r="L8" s="175">
        <v>400</v>
      </c>
      <c r="M8" s="136"/>
      <c r="N8" s="35" t="s">
        <v>569</v>
      </c>
      <c r="O8" s="56" t="s">
        <v>216</v>
      </c>
      <c r="P8" s="175">
        <v>150</v>
      </c>
      <c r="Q8" s="136"/>
      <c r="R8" s="35"/>
      <c r="S8" s="56"/>
      <c r="T8" s="175" t="s">
        <v>57</v>
      </c>
      <c r="U8" s="144"/>
      <c r="V8" s="195"/>
      <c r="W8" s="102"/>
      <c r="X8" s="102"/>
      <c r="Y8" s="144"/>
      <c r="Z8" s="35" t="s">
        <v>560</v>
      </c>
      <c r="AA8" s="56" t="s">
        <v>839</v>
      </c>
      <c r="AB8" s="175">
        <v>100</v>
      </c>
      <c r="AC8" s="136"/>
      <c r="AD8" s="29" t="s">
        <v>473</v>
      </c>
    </row>
    <row r="9" spans="1:31" s="34" customFormat="1" ht="15.4" customHeight="1" x14ac:dyDescent="0.15">
      <c r="A9" s="344" t="s">
        <v>499</v>
      </c>
      <c r="B9" s="35" t="s">
        <v>414</v>
      </c>
      <c r="C9" s="56" t="s">
        <v>218</v>
      </c>
      <c r="D9" s="166">
        <v>300</v>
      </c>
      <c r="E9" s="136"/>
      <c r="F9" s="35"/>
      <c r="G9" s="56"/>
      <c r="H9" s="175"/>
      <c r="I9" s="136"/>
      <c r="J9" s="35" t="s">
        <v>561</v>
      </c>
      <c r="K9" s="56" t="s">
        <v>218</v>
      </c>
      <c r="L9" s="175">
        <v>250</v>
      </c>
      <c r="M9" s="136"/>
      <c r="N9" s="35"/>
      <c r="O9" s="56"/>
      <c r="P9" s="175" t="s">
        <v>57</v>
      </c>
      <c r="Q9" s="136"/>
      <c r="R9" s="35"/>
      <c r="S9" s="56"/>
      <c r="T9" s="175" t="s">
        <v>57</v>
      </c>
      <c r="U9" s="144"/>
      <c r="V9" s="195"/>
      <c r="W9" s="102"/>
      <c r="X9" s="102"/>
      <c r="Y9" s="144"/>
      <c r="Z9" s="35"/>
      <c r="AA9" s="56"/>
      <c r="AB9" s="175"/>
      <c r="AC9" s="136"/>
      <c r="AD9" s="33" t="s">
        <v>217</v>
      </c>
    </row>
    <row r="10" spans="1:31" s="34" customFormat="1" ht="15.4" customHeight="1" x14ac:dyDescent="0.15">
      <c r="A10" s="344" t="s">
        <v>498</v>
      </c>
      <c r="B10" s="35" t="s">
        <v>418</v>
      </c>
      <c r="C10" s="56" t="s">
        <v>222</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670</v>
      </c>
    </row>
    <row r="11" spans="1:31" s="34" customFormat="1" ht="15.4" customHeight="1" x14ac:dyDescent="0.15">
      <c r="A11" s="344" t="s">
        <v>498</v>
      </c>
      <c r="B11" s="35" t="s">
        <v>415</v>
      </c>
      <c r="C11" s="56" t="s">
        <v>219</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498</v>
      </c>
      <c r="B12" s="35" t="s">
        <v>416</v>
      </c>
      <c r="C12" s="56" t="s">
        <v>796</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220</v>
      </c>
    </row>
    <row r="13" spans="1:31" s="34" customFormat="1" ht="15.4" customHeight="1" x14ac:dyDescent="0.15">
      <c r="A13" s="344" t="s">
        <v>498</v>
      </c>
      <c r="B13" s="35" t="s">
        <v>417</v>
      </c>
      <c r="C13" s="56" t="s">
        <v>221</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134</v>
      </c>
    </row>
    <row r="14" spans="1:31" s="34" customFormat="1" ht="15.4" customHeight="1" x14ac:dyDescent="0.15">
      <c r="A14" s="344" t="s">
        <v>498</v>
      </c>
      <c r="B14" s="35" t="s">
        <v>419</v>
      </c>
      <c r="C14" s="56" t="s">
        <v>223</v>
      </c>
      <c r="D14" s="166">
        <v>1300</v>
      </c>
      <c r="E14" s="136"/>
      <c r="F14" s="35" t="s">
        <v>567</v>
      </c>
      <c r="G14" s="56" t="s">
        <v>223</v>
      </c>
      <c r="H14" s="175">
        <v>150</v>
      </c>
      <c r="I14" s="136"/>
      <c r="J14" s="35" t="s">
        <v>562</v>
      </c>
      <c r="K14" s="56" t="s">
        <v>223</v>
      </c>
      <c r="L14" s="175">
        <v>1000</v>
      </c>
      <c r="M14" s="136"/>
      <c r="N14" s="35" t="s">
        <v>570</v>
      </c>
      <c r="O14" s="56" t="s">
        <v>223</v>
      </c>
      <c r="P14" s="175">
        <v>150</v>
      </c>
      <c r="Q14" s="136"/>
      <c r="R14" s="35"/>
      <c r="S14" s="56"/>
      <c r="T14" s="175" t="s">
        <v>57</v>
      </c>
      <c r="U14" s="144"/>
      <c r="V14" s="195"/>
      <c r="W14" s="102"/>
      <c r="X14" s="102"/>
      <c r="Y14" s="144"/>
      <c r="Z14" s="35" t="s">
        <v>435</v>
      </c>
      <c r="AA14" s="56" t="s">
        <v>224</v>
      </c>
      <c r="AB14" s="175">
        <v>100</v>
      </c>
      <c r="AC14" s="136"/>
      <c r="AD14" s="33" t="s">
        <v>83</v>
      </c>
    </row>
    <row r="15" spans="1:31" s="34" customFormat="1" ht="15.4" customHeight="1" x14ac:dyDescent="0.15">
      <c r="A15" s="344" t="s">
        <v>498</v>
      </c>
      <c r="B15" s="35" t="s">
        <v>420</v>
      </c>
      <c r="C15" s="56" t="s">
        <v>905</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498</v>
      </c>
      <c r="B16" s="35" t="s">
        <v>421</v>
      </c>
      <c r="C16" s="56" t="s">
        <v>225</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678</v>
      </c>
    </row>
    <row r="17" spans="1:31" s="34" customFormat="1" ht="15.4" customHeight="1" x14ac:dyDescent="0.15">
      <c r="A17" s="344" t="s">
        <v>498</v>
      </c>
      <c r="B17" s="35" t="s">
        <v>422</v>
      </c>
      <c r="C17" s="56" t="s">
        <v>226</v>
      </c>
      <c r="D17" s="166">
        <v>1000</v>
      </c>
      <c r="E17" s="136"/>
      <c r="F17" s="35" t="s">
        <v>568</v>
      </c>
      <c r="G17" s="56" t="s">
        <v>226</v>
      </c>
      <c r="H17" s="175">
        <v>150</v>
      </c>
      <c r="I17" s="136"/>
      <c r="J17" s="35" t="s">
        <v>563</v>
      </c>
      <c r="K17" s="56" t="s">
        <v>226</v>
      </c>
      <c r="L17" s="175">
        <v>300</v>
      </c>
      <c r="M17" s="136"/>
      <c r="N17" s="35" t="s">
        <v>571</v>
      </c>
      <c r="O17" s="56" t="s">
        <v>226</v>
      </c>
      <c r="P17" s="175">
        <v>100</v>
      </c>
      <c r="Q17" s="136"/>
      <c r="R17" s="35"/>
      <c r="S17" s="56"/>
      <c r="T17" s="175" t="s">
        <v>57</v>
      </c>
      <c r="U17" s="144"/>
      <c r="V17" s="195"/>
      <c r="W17" s="102"/>
      <c r="X17" s="102"/>
      <c r="Y17" s="144"/>
      <c r="Z17" s="35" t="s">
        <v>436</v>
      </c>
      <c r="AA17" s="56" t="s">
        <v>227</v>
      </c>
      <c r="AB17" s="175">
        <v>100</v>
      </c>
      <c r="AC17" s="136"/>
      <c r="AD17" s="33" t="s">
        <v>679</v>
      </c>
    </row>
    <row r="18" spans="1:31" s="34" customFormat="1" ht="15.4" customHeight="1" x14ac:dyDescent="0.15">
      <c r="A18" s="344" t="s">
        <v>498</v>
      </c>
      <c r="B18" s="35" t="s">
        <v>423</v>
      </c>
      <c r="C18" s="56" t="s">
        <v>228</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670</v>
      </c>
    </row>
    <row r="19" spans="1:31" s="34" customFormat="1" ht="15.4" customHeight="1" x14ac:dyDescent="0.15">
      <c r="A19" s="344" t="s">
        <v>498</v>
      </c>
      <c r="B19" s="35" t="s">
        <v>424</v>
      </c>
      <c r="C19" s="56" t="s">
        <v>229</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498</v>
      </c>
      <c r="B20" s="38" t="s">
        <v>425</v>
      </c>
      <c r="C20" s="57" t="s">
        <v>230</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498</v>
      </c>
      <c r="B21" s="404" t="s">
        <v>382</v>
      </c>
      <c r="C21" s="405" t="s">
        <v>941</v>
      </c>
      <c r="D21" s="406">
        <v>1200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498</v>
      </c>
      <c r="B22" s="38" t="s">
        <v>1189</v>
      </c>
      <c r="C22" s="57" t="s">
        <v>715</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680</v>
      </c>
      <c r="D23" s="194">
        <f>SUM(D8:D22)</f>
        <v>7900</v>
      </c>
      <c r="E23" s="197">
        <f>SUM(E8:E22)</f>
        <v>0</v>
      </c>
      <c r="F23" s="45"/>
      <c r="G23" s="425" t="s">
        <v>680</v>
      </c>
      <c r="H23" s="194">
        <f>SUM(H8:H22)</f>
        <v>450</v>
      </c>
      <c r="I23" s="197">
        <f>SUM(I8:I22)</f>
        <v>0</v>
      </c>
      <c r="J23" s="45"/>
      <c r="K23" s="425" t="s">
        <v>680</v>
      </c>
      <c r="L23" s="194">
        <f>SUM(L8:L22)</f>
        <v>1950</v>
      </c>
      <c r="M23" s="197">
        <f>SUM(M8:M22)</f>
        <v>0</v>
      </c>
      <c r="N23" s="45"/>
      <c r="O23" s="425" t="s">
        <v>680</v>
      </c>
      <c r="P23" s="194">
        <f>SUM(P8:P22)</f>
        <v>400</v>
      </c>
      <c r="Q23" s="197">
        <f>SUM(Q8:Q22)</f>
        <v>0</v>
      </c>
      <c r="R23" s="45"/>
      <c r="S23" s="78"/>
      <c r="T23" s="181"/>
      <c r="U23" s="158"/>
      <c r="V23" s="429"/>
      <c r="W23" s="150"/>
      <c r="X23" s="150"/>
      <c r="Y23" s="158"/>
      <c r="Z23" s="45"/>
      <c r="AA23" s="425" t="s">
        <v>680</v>
      </c>
      <c r="AB23" s="194">
        <f>SUM(AB8:AB22)</f>
        <v>300</v>
      </c>
      <c r="AC23" s="197">
        <f>SUM(AC8:AC22)</f>
        <v>0</v>
      </c>
      <c r="AD23" s="33"/>
    </row>
    <row r="24" spans="1:31" ht="15.4" customHeight="1" x14ac:dyDescent="0.15">
      <c r="A24" s="344"/>
      <c r="B24" s="109" t="s">
        <v>1112</v>
      </c>
      <c r="C24" s="63"/>
      <c r="D24" s="171"/>
      <c r="E24" s="173"/>
      <c r="F24" s="100"/>
      <c r="G24" s="63"/>
      <c r="H24" s="182"/>
      <c r="I24" s="183"/>
      <c r="J24" s="100"/>
      <c r="K24" s="63"/>
      <c r="L24" s="182" t="s">
        <v>467</v>
      </c>
      <c r="M24" s="183">
        <f>D31+H31+P31+L31+T31+X31+AB31</f>
        <v>2400</v>
      </c>
      <c r="N24" s="100"/>
      <c r="O24" s="63"/>
      <c r="P24" s="182" t="s">
        <v>468</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498</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498</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498</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498</v>
      </c>
      <c r="B28" s="35" t="s">
        <v>426</v>
      </c>
      <c r="C28" s="56" t="s">
        <v>1076</v>
      </c>
      <c r="D28" s="166">
        <v>2200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498</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498</v>
      </c>
      <c r="B30" s="38" t="s">
        <v>427</v>
      </c>
      <c r="C30" s="57" t="s">
        <v>231</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680</v>
      </c>
      <c r="D31" s="194">
        <f>SUM(D25:D30)</f>
        <v>2400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1113</v>
      </c>
      <c r="C32" s="63"/>
      <c r="D32" s="171"/>
      <c r="E32" s="173"/>
      <c r="F32" s="100"/>
      <c r="G32" s="63"/>
      <c r="H32" s="182"/>
      <c r="I32" s="183"/>
      <c r="J32" s="100"/>
      <c r="K32" s="63"/>
      <c r="L32" s="182" t="s">
        <v>681</v>
      </c>
      <c r="M32" s="183">
        <f>D43+H43+P43+L43+T43+X43+AB43</f>
        <v>5750</v>
      </c>
      <c r="N32" s="100"/>
      <c r="O32" s="63"/>
      <c r="P32" s="182" t="s">
        <v>682</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498</v>
      </c>
      <c r="B33" s="35" t="s">
        <v>403</v>
      </c>
      <c r="C33" s="56" t="s">
        <v>209</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498</v>
      </c>
      <c r="B34" s="38" t="s">
        <v>404</v>
      </c>
      <c r="C34" s="57" t="s">
        <v>937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498</v>
      </c>
      <c r="B35" s="32" t="s">
        <v>428</v>
      </c>
      <c r="C35" s="76" t="s">
        <v>232</v>
      </c>
      <c r="D35" s="184">
        <v>1400</v>
      </c>
      <c r="E35" s="135"/>
      <c r="F35" s="32"/>
      <c r="G35" s="76"/>
      <c r="H35" s="186" t="s">
        <v>57</v>
      </c>
      <c r="I35" s="411"/>
      <c r="J35" s="32" t="s">
        <v>564</v>
      </c>
      <c r="K35" s="76" t="s">
        <v>232</v>
      </c>
      <c r="L35" s="186">
        <v>250</v>
      </c>
      <c r="M35" s="136"/>
      <c r="N35" s="32"/>
      <c r="O35" s="76"/>
      <c r="P35" s="186" t="s">
        <v>57</v>
      </c>
      <c r="Q35" s="161"/>
      <c r="R35" s="32"/>
      <c r="S35" s="76"/>
      <c r="T35" s="186" t="s">
        <v>57</v>
      </c>
      <c r="U35" s="161"/>
      <c r="V35" s="412"/>
      <c r="W35" s="413"/>
      <c r="X35" s="413"/>
      <c r="Y35" s="411"/>
      <c r="Z35" s="32" t="s">
        <v>564</v>
      </c>
      <c r="AA35" s="76" t="s">
        <v>666</v>
      </c>
      <c r="AB35" s="186">
        <v>50</v>
      </c>
      <c r="AC35" s="136"/>
      <c r="AD35" s="33"/>
    </row>
    <row r="36" spans="1:30" s="25" customFormat="1" ht="15.4" customHeight="1" x14ac:dyDescent="0.15">
      <c r="A36" s="344" t="s">
        <v>498</v>
      </c>
      <c r="B36" s="35" t="s">
        <v>429</v>
      </c>
      <c r="C36" s="56" t="s">
        <v>233</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498</v>
      </c>
      <c r="B37" s="35" t="s">
        <v>430</v>
      </c>
      <c r="C37" s="56" t="s">
        <v>234</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498</v>
      </c>
      <c r="B38" s="35" t="s">
        <v>431</v>
      </c>
      <c r="C38" s="56" t="s">
        <v>235</v>
      </c>
      <c r="D38" s="166">
        <v>950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498</v>
      </c>
      <c r="B39" s="35" t="s">
        <v>433</v>
      </c>
      <c r="C39" s="56" t="s">
        <v>236</v>
      </c>
      <c r="D39" s="166">
        <v>400</v>
      </c>
      <c r="E39" s="136"/>
      <c r="F39" s="35"/>
      <c r="G39" s="56"/>
      <c r="H39" s="175" t="s">
        <v>57</v>
      </c>
      <c r="I39" s="144"/>
      <c r="J39" s="35" t="s">
        <v>565</v>
      </c>
      <c r="K39" s="56" t="s">
        <v>236</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498</v>
      </c>
      <c r="B40" s="35" t="s">
        <v>434</v>
      </c>
      <c r="C40" s="56" t="s">
        <v>237</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498</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498</v>
      </c>
      <c r="B42" s="38" t="s">
        <v>432</v>
      </c>
      <c r="C42" s="85" t="s">
        <v>714</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680</v>
      </c>
      <c r="D43" s="194">
        <f>SUM(D33:D42)</f>
        <v>5350</v>
      </c>
      <c r="E43" s="163">
        <f>SUM(E33:E42)</f>
        <v>0</v>
      </c>
      <c r="F43" s="39"/>
      <c r="G43" s="78"/>
      <c r="H43" s="205"/>
      <c r="I43" s="206"/>
      <c r="J43" s="39"/>
      <c r="K43" s="425" t="s">
        <v>680</v>
      </c>
      <c r="L43" s="194">
        <f>SUM(L33:L42)</f>
        <v>350</v>
      </c>
      <c r="M43" s="163">
        <f>SUM(M33:M42)</f>
        <v>0</v>
      </c>
      <c r="N43" s="39"/>
      <c r="O43" s="425"/>
      <c r="P43" s="194"/>
      <c r="Q43" s="163"/>
      <c r="R43" s="39"/>
      <c r="S43" s="78"/>
      <c r="T43" s="194"/>
      <c r="U43" s="163"/>
      <c r="V43" s="240"/>
      <c r="W43" s="140"/>
      <c r="X43" s="140"/>
      <c r="Y43" s="207"/>
      <c r="Z43" s="39"/>
      <c r="AA43" s="425" t="s">
        <v>680</v>
      </c>
      <c r="AB43" s="194">
        <f>SUM(AB33:AB42)</f>
        <v>50</v>
      </c>
      <c r="AC43" s="163">
        <f>SUM(AC33:AC42)</f>
        <v>0</v>
      </c>
      <c r="AD43" s="33"/>
    </row>
    <row r="44" spans="1:30" s="27" customFormat="1" ht="15.4" customHeight="1" x14ac:dyDescent="0.15">
      <c r="A44" s="346"/>
      <c r="B44" s="245" t="s">
        <v>57</v>
      </c>
      <c r="C44" s="6" t="s">
        <v>506</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987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ianFDSPciet72E8rIvEeeYlKUiOLGLXykscTdOSUmoAAvy0swYxhduK7h/wX/MzltfnJEbXbaJPiyb6bTa0bjg==" saltValue="XKnGEH1B4NpX0HhESq7Dg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1198</v>
      </c>
    </row>
    <row r="2" spans="1:25" s="66" customFormat="1" ht="15" customHeight="1" x14ac:dyDescent="0.15">
      <c r="A2" s="2"/>
      <c r="C2" s="67"/>
      <c r="D2" s="68"/>
      <c r="E2" s="2"/>
      <c r="G2" s="67"/>
      <c r="H2" s="68"/>
      <c r="I2" s="2"/>
      <c r="K2" s="67"/>
      <c r="L2" s="68"/>
      <c r="M2" s="2"/>
      <c r="O2" s="67"/>
      <c r="P2" s="68"/>
      <c r="Q2" s="2"/>
      <c r="S2" s="67"/>
      <c r="T2" s="67"/>
      <c r="U2" s="67"/>
      <c r="V2" s="67"/>
      <c r="W2" s="67"/>
      <c r="Y2" s="71" t="s">
        <v>285</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488</v>
      </c>
    </row>
    <row r="6" spans="1:25" s="309" customFormat="1" ht="15" customHeight="1" x14ac:dyDescent="0.15">
      <c r="A6" s="1" t="s">
        <v>898</v>
      </c>
      <c r="C6" s="49"/>
      <c r="Y6" s="127" t="s">
        <v>489</v>
      </c>
    </row>
    <row r="7" spans="1:25" s="309" customFormat="1" ht="15" customHeight="1" x14ac:dyDescent="0.15">
      <c r="A7" s="310"/>
      <c r="Y7" s="128" t="s">
        <v>490</v>
      </c>
    </row>
    <row r="8" spans="1:25" s="27" customFormat="1" ht="17.45" customHeight="1" x14ac:dyDescent="0.15">
      <c r="A8" s="50"/>
      <c r="B8" s="118" t="s">
        <v>608</v>
      </c>
      <c r="C8" s="114" t="s">
        <v>609</v>
      </c>
      <c r="D8" s="565" t="s">
        <v>611</v>
      </c>
      <c r="E8" s="114" t="s">
        <v>609</v>
      </c>
      <c r="F8" s="565" t="s">
        <v>610</v>
      </c>
      <c r="G8" s="114" t="s">
        <v>609</v>
      </c>
      <c r="H8" s="565" t="s">
        <v>612</v>
      </c>
      <c r="I8" s="114" t="s">
        <v>609</v>
      </c>
      <c r="J8" s="565" t="s">
        <v>613</v>
      </c>
      <c r="K8" s="114" t="s">
        <v>609</v>
      </c>
      <c r="L8" s="565" t="s">
        <v>614</v>
      </c>
      <c r="M8" s="114" t="s">
        <v>609</v>
      </c>
      <c r="N8" s="565" t="s">
        <v>615</v>
      </c>
      <c r="O8" s="114" t="s">
        <v>609</v>
      </c>
      <c r="P8" s="565" t="s">
        <v>616</v>
      </c>
      <c r="Q8" s="114" t="s">
        <v>609</v>
      </c>
      <c r="R8" s="118" t="s">
        <v>487</v>
      </c>
      <c r="S8" s="124" t="s">
        <v>486</v>
      </c>
      <c r="T8" s="315" t="s">
        <v>638</v>
      </c>
      <c r="U8" s="316" t="s">
        <v>637</v>
      </c>
      <c r="V8" s="315" t="s">
        <v>639</v>
      </c>
      <c r="W8" s="316" t="s">
        <v>637</v>
      </c>
      <c r="X8" s="51" t="s">
        <v>238</v>
      </c>
    </row>
    <row r="9" spans="1:25" s="53" customFormat="1" ht="17.45" customHeight="1" x14ac:dyDescent="0.15">
      <c r="A9" s="7" t="s">
        <v>619</v>
      </c>
      <c r="B9" s="295" t="s">
        <v>617</v>
      </c>
      <c r="C9" s="296" t="s">
        <v>618</v>
      </c>
      <c r="D9" s="295" t="s">
        <v>617</v>
      </c>
      <c r="E9" s="296" t="s">
        <v>618</v>
      </c>
      <c r="F9" s="295" t="s">
        <v>617</v>
      </c>
      <c r="G9" s="296" t="s">
        <v>618</v>
      </c>
      <c r="H9" s="295" t="s">
        <v>617</v>
      </c>
      <c r="I9" s="296" t="s">
        <v>618</v>
      </c>
      <c r="J9" s="295" t="s">
        <v>617</v>
      </c>
      <c r="K9" s="296" t="s">
        <v>618</v>
      </c>
      <c r="L9" s="295" t="s">
        <v>617</v>
      </c>
      <c r="M9" s="296" t="s">
        <v>618</v>
      </c>
      <c r="N9" s="295" t="s">
        <v>617</v>
      </c>
      <c r="O9" s="296" t="s">
        <v>618</v>
      </c>
      <c r="P9" s="295" t="s">
        <v>617</v>
      </c>
      <c r="Q9" s="297" t="s">
        <v>618</v>
      </c>
      <c r="R9" s="115" t="s">
        <v>484</v>
      </c>
      <c r="S9" s="116" t="s">
        <v>573</v>
      </c>
      <c r="T9" s="317" t="s">
        <v>640</v>
      </c>
      <c r="U9" s="318" t="s">
        <v>806</v>
      </c>
      <c r="V9" s="317" t="s">
        <v>640</v>
      </c>
      <c r="W9" s="318" t="s">
        <v>806</v>
      </c>
      <c r="X9" s="311"/>
    </row>
    <row r="10" spans="1:25" s="27" customFormat="1" ht="17.45" customHeight="1" x14ac:dyDescent="0.15">
      <c r="A10" s="119" t="s">
        <v>894</v>
      </c>
      <c r="B10" s="298">
        <f>岡山1!D47</f>
        <v>38000</v>
      </c>
      <c r="C10" s="319">
        <f>岡山1!E47</f>
        <v>0</v>
      </c>
      <c r="D10" s="298">
        <f>岡山1!H47</f>
        <v>10600</v>
      </c>
      <c r="E10" s="322">
        <f>岡山1!I47</f>
        <v>0</v>
      </c>
      <c r="F10" s="298">
        <f>岡山1!L47</f>
        <v>5400</v>
      </c>
      <c r="G10" s="322">
        <f>岡山1!M47</f>
        <v>0</v>
      </c>
      <c r="H10" s="298">
        <f>岡山1!P47</f>
        <v>2800</v>
      </c>
      <c r="I10" s="322">
        <f>岡山1!Q47</f>
        <v>0</v>
      </c>
      <c r="J10" s="298"/>
      <c r="K10" s="322"/>
      <c r="L10" s="298">
        <f>岡山1!X47</f>
        <v>250</v>
      </c>
      <c r="M10" s="322">
        <f>岡山1!Y47</f>
        <v>0</v>
      </c>
      <c r="N10" s="298">
        <f>岡山1!AB47</f>
        <v>4150</v>
      </c>
      <c r="O10" s="322">
        <f>岡山1!AC47</f>
        <v>0</v>
      </c>
      <c r="P10" s="299"/>
      <c r="Q10" s="306"/>
      <c r="R10" s="327">
        <f>B10+F10+D10+H10+J10+L10+N10+P10</f>
        <v>61200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897</v>
      </c>
      <c r="B11" s="505">
        <f>岡山2!D23</f>
        <v>18500</v>
      </c>
      <c r="C11" s="466">
        <f>岡山2!E23</f>
        <v>0</v>
      </c>
      <c r="D11" s="505">
        <f>岡山2!H23</f>
        <v>4600</v>
      </c>
      <c r="E11" s="506">
        <f>岡山2!I23</f>
        <v>0</v>
      </c>
      <c r="F11" s="505">
        <f>岡山2!L23</f>
        <v>4650</v>
      </c>
      <c r="G11" s="506">
        <f>岡山2!M23</f>
        <v>0</v>
      </c>
      <c r="H11" s="505"/>
      <c r="I11" s="506"/>
      <c r="J11" s="505"/>
      <c r="K11" s="506"/>
      <c r="L11" s="505"/>
      <c r="M11" s="506"/>
      <c r="N11" s="505">
        <f>岡山2!AB23</f>
        <v>1400</v>
      </c>
      <c r="O11" s="506">
        <f>岡山2!AC23</f>
        <v>0</v>
      </c>
      <c r="P11" s="507"/>
      <c r="Q11" s="307"/>
      <c r="R11" s="328">
        <f>B11+F11+D11+H11+J11+L11+N11+P11</f>
        <v>29150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896</v>
      </c>
      <c r="B12" s="505">
        <f>岡山2!D35</f>
        <v>13450</v>
      </c>
      <c r="C12" s="466">
        <f>岡山2!E35</f>
        <v>0</v>
      </c>
      <c r="D12" s="505">
        <f>岡山2!H35</f>
        <v>1500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17450</v>
      </c>
      <c r="S12" s="307">
        <f>C12+E12+G12+I12+K12+M12+O12+Q12</f>
        <v>0</v>
      </c>
      <c r="T12" s="508"/>
      <c r="U12" s="506"/>
      <c r="V12" s="328">
        <v>18</v>
      </c>
      <c r="W12" s="466">
        <f>COUNTA(岡山2!E25:E34,岡山2!I25:I34,岡山2!M25:M34)</f>
        <v>0</v>
      </c>
      <c r="X12" s="331">
        <v>2</v>
      </c>
    </row>
    <row r="13" spans="1:25" s="27" customFormat="1" ht="17.45" customHeight="1" x14ac:dyDescent="0.15">
      <c r="A13" s="119" t="s">
        <v>895</v>
      </c>
      <c r="B13" s="505">
        <f>岡山3・玉野!D24</f>
        <v>20250</v>
      </c>
      <c r="C13" s="466">
        <f>岡山3・玉野!E24</f>
        <v>0</v>
      </c>
      <c r="D13" s="505">
        <f>岡山3・玉野!H24</f>
        <v>4450</v>
      </c>
      <c r="E13" s="506">
        <f>岡山3・玉野!I24</f>
        <v>0</v>
      </c>
      <c r="F13" s="505">
        <f>岡山3・玉野!L24</f>
        <v>2300</v>
      </c>
      <c r="G13" s="506">
        <f>岡山3・玉野!M24</f>
        <v>0</v>
      </c>
      <c r="H13" s="505">
        <f>岡山3・玉野!P24</f>
        <v>1550</v>
      </c>
      <c r="I13" s="506">
        <f>岡山3・玉野!Q24</f>
        <v>0</v>
      </c>
      <c r="J13" s="505"/>
      <c r="K13" s="506"/>
      <c r="L13" s="505"/>
      <c r="M13" s="506"/>
      <c r="N13" s="505">
        <f>岡山3・玉野!AB24</f>
        <v>1300</v>
      </c>
      <c r="O13" s="506">
        <f>岡山3・玉野!AC24</f>
        <v>0</v>
      </c>
      <c r="P13" s="507"/>
      <c r="Q13" s="307"/>
      <c r="R13" s="328">
        <f>B13+F13+D13+H13+J13+L13+N13+P13</f>
        <v>29850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635</v>
      </c>
      <c r="B14" s="300">
        <f>倉敷2・総社!D23</f>
        <v>54500</v>
      </c>
      <c r="C14" s="320">
        <f>倉敷2・総社!E23</f>
        <v>0</v>
      </c>
      <c r="D14" s="300">
        <f>倉敷2・総社!H23</f>
        <v>6000</v>
      </c>
      <c r="E14" s="323">
        <f>倉敷2・総社!I23</f>
        <v>0</v>
      </c>
      <c r="F14" s="300">
        <f>倉敷2・総社!L23</f>
        <v>17250</v>
      </c>
      <c r="G14" s="323">
        <f>倉敷2・総社!M23</f>
        <v>0</v>
      </c>
      <c r="H14" s="300">
        <f>倉敷2・総社!P23</f>
        <v>250</v>
      </c>
      <c r="I14" s="323">
        <f>倉敷2・総社!Q23</f>
        <v>0</v>
      </c>
      <c r="J14" s="300"/>
      <c r="K14" s="323"/>
      <c r="L14" s="300"/>
      <c r="M14" s="323"/>
      <c r="N14" s="300">
        <f>倉敷2・総社!AB23</f>
        <v>3600</v>
      </c>
      <c r="O14" s="323">
        <f>倉敷2・総社!AC23</f>
        <v>0</v>
      </c>
      <c r="P14" s="301"/>
      <c r="Q14" s="325"/>
      <c r="R14" s="328">
        <f t="shared" ref="R14:R33" si="0">B14+F14+D14+H14+J14+L14+N14+P14</f>
        <v>81600</v>
      </c>
      <c r="S14" s="307">
        <f>C14+G14+E14+I14+K14+M14+O14+Q14</f>
        <v>0</v>
      </c>
      <c r="T14" s="337">
        <v>17</v>
      </c>
      <c r="U14" s="323">
        <f>COUNTA(倉敷1!E9:E20,倉敷1!I9:I20,倉敷1!M9:M20,倉敷1!Q9:Q20,倉敷1!U9:U20)</f>
        <v>0</v>
      </c>
      <c r="V14" s="552">
        <v>45</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239</v>
      </c>
    </row>
    <row r="15" spans="1:25" s="27" customFormat="1" ht="17.45" customHeight="1" x14ac:dyDescent="0.15">
      <c r="A15" s="120" t="s">
        <v>620</v>
      </c>
      <c r="B15" s="300">
        <f>津山・勝田・久米!D23</f>
        <v>16500</v>
      </c>
      <c r="C15" s="320">
        <f>津山・勝田・久米!E23</f>
        <v>0</v>
      </c>
      <c r="D15" s="300"/>
      <c r="E15" s="323"/>
      <c r="F15" s="300">
        <f>津山・勝田・久米!L23</f>
        <v>2850</v>
      </c>
      <c r="G15" s="323">
        <f>津山・勝田・久米!M23</f>
        <v>0</v>
      </c>
      <c r="H15" s="300"/>
      <c r="I15" s="323"/>
      <c r="J15" s="300"/>
      <c r="K15" s="323"/>
      <c r="L15" s="300"/>
      <c r="M15" s="323"/>
      <c r="N15" s="300">
        <f>津山・勝田・久米!AB23</f>
        <v>650</v>
      </c>
      <c r="O15" s="323">
        <f>津山・勝田・久米!AC23</f>
        <v>0</v>
      </c>
      <c r="P15" s="302"/>
      <c r="Q15" s="326"/>
      <c r="R15" s="328">
        <f t="shared" si="0"/>
        <v>20000</v>
      </c>
      <c r="S15" s="307">
        <f>C15+G15+E15+I15+K15+M15+O15+Q15</f>
        <v>0</v>
      </c>
      <c r="T15" s="337"/>
      <c r="U15" s="323"/>
      <c r="V15" s="335">
        <v>15</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636</v>
      </c>
      <c r="B16" s="300">
        <f>岡山3・玉野!D40</f>
        <v>9250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12300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621</v>
      </c>
      <c r="B17" s="300">
        <f>小田・笠岡・井原・浅口!D22</f>
        <v>8050</v>
      </c>
      <c r="C17" s="320">
        <f>小田・笠岡・井原・浅口!E22</f>
        <v>0</v>
      </c>
      <c r="D17" s="300"/>
      <c r="E17" s="323"/>
      <c r="F17" s="300">
        <f>小田・笠岡・井原・浅口!L22</f>
        <v>1750</v>
      </c>
      <c r="G17" s="323">
        <f>小田・笠岡・井原・浅口!M22</f>
        <v>0</v>
      </c>
      <c r="H17" s="300">
        <f>小田・笠岡・井原・浅口!P22</f>
        <v>100</v>
      </c>
      <c r="I17" s="323">
        <f>小田・笠岡・井原・浅口!Q22</f>
        <v>0</v>
      </c>
      <c r="J17" s="300"/>
      <c r="K17" s="323"/>
      <c r="L17" s="300">
        <f>小田・笠岡・井原・浅口!X22</f>
        <v>1400</v>
      </c>
      <c r="M17" s="323">
        <f>小田・笠岡・井原・浅口!Y22</f>
        <v>0</v>
      </c>
      <c r="N17" s="300">
        <f>小田・笠岡・井原・浅口!AB22</f>
        <v>350</v>
      </c>
      <c r="O17" s="323">
        <f>小田・笠岡・井原・浅口!AC22</f>
        <v>0</v>
      </c>
      <c r="P17" s="123"/>
      <c r="Q17" s="326"/>
      <c r="R17" s="328">
        <f t="shared" si="0"/>
        <v>11650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690</v>
      </c>
      <c r="B18" s="300">
        <f>小田・笠岡・井原・浅口!D35</f>
        <v>5600</v>
      </c>
      <c r="C18" s="320">
        <f>小田・笠岡・井原・浅口!E35</f>
        <v>0</v>
      </c>
      <c r="D18" s="300"/>
      <c r="E18" s="323"/>
      <c r="F18" s="300">
        <f>小田・笠岡・井原・浅口!L35</f>
        <v>1300</v>
      </c>
      <c r="G18" s="323">
        <f>小田・笠岡・井原・浅口!M35</f>
        <v>0</v>
      </c>
      <c r="H18" s="300"/>
      <c r="I18" s="323"/>
      <c r="J18" s="300"/>
      <c r="K18" s="323"/>
      <c r="L18" s="300">
        <f>小田・笠岡・井原・浅口!X35</f>
        <v>1500</v>
      </c>
      <c r="M18" s="323">
        <f>小田・笠岡・井原・浅口!Y35</f>
        <v>0</v>
      </c>
      <c r="N18" s="300">
        <f>小田・笠岡・井原・浅口!AB35</f>
        <v>250</v>
      </c>
      <c r="O18" s="323">
        <f>小田・笠岡・井原・浅口!AC35</f>
        <v>0</v>
      </c>
      <c r="P18" s="123"/>
      <c r="Q18" s="326"/>
      <c r="R18" s="328">
        <f t="shared" si="0"/>
        <v>8650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708</v>
      </c>
      <c r="B19" s="300">
        <f>倉敷2・総社!D32</f>
        <v>11000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13000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622</v>
      </c>
      <c r="B20" s="300">
        <f>高梁・加賀・新見!D20</f>
        <v>5600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6250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623</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624</v>
      </c>
      <c r="B22" s="300">
        <f>赤磐・瀬戸内・備前・和気!D30</f>
        <v>6150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7150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671</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759</v>
      </c>
      <c r="B24" s="300">
        <f>赤磐・瀬戸内・備前・和気!D15</f>
        <v>7750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9550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760</v>
      </c>
      <c r="B25" s="300">
        <f>真庭・苫田・美作!D43</f>
        <v>5350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5750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761</v>
      </c>
      <c r="B26" s="300">
        <f>真庭・苫田・美作!D23</f>
        <v>7900</v>
      </c>
      <c r="C26" s="320">
        <f>真庭・苫田・美作!E23</f>
        <v>0</v>
      </c>
      <c r="D26" s="300">
        <f>真庭・苫田・美作!H23</f>
        <v>450</v>
      </c>
      <c r="E26" s="323">
        <f>真庭・苫田・美作!I23</f>
        <v>0</v>
      </c>
      <c r="F26" s="300">
        <f>真庭・苫田・美作!L23</f>
        <v>1950</v>
      </c>
      <c r="G26" s="323">
        <f>真庭・苫田・美作!M23</f>
        <v>0</v>
      </c>
      <c r="H26" s="300">
        <f>真庭・苫田・美作!P23</f>
        <v>400</v>
      </c>
      <c r="I26" s="323">
        <f>真庭・苫田・美作!Q23</f>
        <v>0</v>
      </c>
      <c r="J26" s="300"/>
      <c r="K26" s="323"/>
      <c r="L26" s="300"/>
      <c r="M26" s="323"/>
      <c r="N26" s="300">
        <f>真庭・苫田・美作!AB23</f>
        <v>300</v>
      </c>
      <c r="O26" s="323">
        <f>真庭・苫田・美作!AC23</f>
        <v>0</v>
      </c>
      <c r="P26" s="301"/>
      <c r="Q26" s="325"/>
      <c r="R26" s="335">
        <f t="shared" si="0"/>
        <v>11000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762</v>
      </c>
      <c r="B27" s="303">
        <f>小田・笠岡・井原・浅口!D43</f>
        <v>5700</v>
      </c>
      <c r="C27" s="321">
        <f>小田・笠岡・井原・浅口!E43</f>
        <v>0</v>
      </c>
      <c r="D27" s="303"/>
      <c r="E27" s="324"/>
      <c r="F27" s="303">
        <f>小田・笠岡・井原・浅口!L43</f>
        <v>3500</v>
      </c>
      <c r="G27" s="324">
        <f>小田・笠岡・井原・浅口!M43</f>
        <v>0</v>
      </c>
      <c r="H27" s="303"/>
      <c r="I27" s="324"/>
      <c r="J27" s="303"/>
      <c r="K27" s="324"/>
      <c r="L27" s="303"/>
      <c r="M27" s="324"/>
      <c r="N27" s="303">
        <f>小田・笠岡・井原・浅口!AB43</f>
        <v>250</v>
      </c>
      <c r="O27" s="324">
        <f>小田・笠岡・井原・浅口!AC43</f>
        <v>0</v>
      </c>
      <c r="P27" s="304"/>
      <c r="Q27" s="308"/>
      <c r="R27" s="329">
        <f t="shared" si="0"/>
        <v>9450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625</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626</v>
      </c>
      <c r="B29" s="300">
        <f>小田・笠岡・井原・浅口!D10</f>
        <v>2450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3350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627</v>
      </c>
      <c r="B30" s="300">
        <f>真庭・苫田・美作!D31</f>
        <v>2400</v>
      </c>
      <c r="C30" s="320">
        <f>真庭・苫田・美作!E31</f>
        <v>0</v>
      </c>
      <c r="D30" s="300"/>
      <c r="E30" s="323"/>
      <c r="F30" s="300"/>
      <c r="G30" s="323"/>
      <c r="H30" s="300"/>
      <c r="I30" s="323"/>
      <c r="J30" s="300"/>
      <c r="K30" s="323"/>
      <c r="L30" s="300"/>
      <c r="M30" s="323"/>
      <c r="N30" s="300"/>
      <c r="O30" s="323"/>
      <c r="P30" s="301"/>
      <c r="Q30" s="325"/>
      <c r="R30" s="328">
        <f t="shared" si="0"/>
        <v>2400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628</v>
      </c>
      <c r="B31" s="300">
        <f>津山・勝田・久米!D29</f>
        <v>2450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2800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629</v>
      </c>
      <c r="B32" s="300">
        <f>津山・勝田・久米!D41</f>
        <v>3350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3400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675</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240</v>
      </c>
      <c r="B34" s="561">
        <f t="shared" ref="B34:Q34" si="2">SUM(B10:B33)</f>
        <v>259800</v>
      </c>
      <c r="C34" s="197">
        <f t="shared" si="2"/>
        <v>0</v>
      </c>
      <c r="D34" s="305">
        <f t="shared" si="2"/>
        <v>30100</v>
      </c>
      <c r="E34" s="197">
        <f>SUM(E10:E33)</f>
        <v>0</v>
      </c>
      <c r="F34" s="561">
        <f>SUM(F10:F33)</f>
        <v>51450</v>
      </c>
      <c r="G34" s="567">
        <f>SUM(G10:G33)</f>
        <v>0</v>
      </c>
      <c r="H34" s="561">
        <f t="shared" si="2"/>
        <v>5300</v>
      </c>
      <c r="I34" s="567">
        <f t="shared" si="2"/>
        <v>0</v>
      </c>
      <c r="J34" s="561">
        <f t="shared" si="2"/>
        <v>50</v>
      </c>
      <c r="K34" s="567">
        <f t="shared" si="2"/>
        <v>0</v>
      </c>
      <c r="L34" s="561">
        <f t="shared" si="2"/>
        <v>3200</v>
      </c>
      <c r="M34" s="567">
        <f t="shared" si="2"/>
        <v>0</v>
      </c>
      <c r="N34" s="561">
        <f>SUM(N10:N33)</f>
        <v>13850</v>
      </c>
      <c r="O34" s="567">
        <f t="shared" si="2"/>
        <v>0</v>
      </c>
      <c r="P34" s="561">
        <f t="shared" si="2"/>
        <v>500</v>
      </c>
      <c r="Q34" s="197">
        <f t="shared" si="2"/>
        <v>0</v>
      </c>
      <c r="R34" s="305">
        <f t="shared" ref="R34:W34" si="3">SUM(R10:R33)</f>
        <v>364250</v>
      </c>
      <c r="S34" s="197">
        <f t="shared" si="3"/>
        <v>0</v>
      </c>
      <c r="T34" s="339">
        <f t="shared" si="3"/>
        <v>83</v>
      </c>
      <c r="U34" s="207">
        <f t="shared" si="3"/>
        <v>0</v>
      </c>
      <c r="V34" s="330">
        <f t="shared" si="3"/>
        <v>284</v>
      </c>
      <c r="W34" s="207">
        <f t="shared" si="3"/>
        <v>0</v>
      </c>
      <c r="X34" s="456"/>
      <c r="Y34" s="457"/>
    </row>
    <row r="35" spans="1:25" ht="18.600000000000001" customHeight="1" x14ac:dyDescent="0.15">
      <c r="A35" s="90"/>
      <c r="X35" s="71" t="s">
        <v>984</v>
      </c>
    </row>
    <row r="36" spans="1:25" ht="15" customHeight="1" x14ac:dyDescent="0.15">
      <c r="A36" s="90"/>
      <c r="X36" s="71"/>
    </row>
    <row r="37" spans="1:25" s="27" customFormat="1" ht="15" customHeight="1" x14ac:dyDescent="0.15">
      <c r="A37" s="6" t="s">
        <v>630</v>
      </c>
      <c r="D37" s="6" t="s">
        <v>802</v>
      </c>
      <c r="N37" s="90" t="s">
        <v>485</v>
      </c>
      <c r="O37" s="117" t="s">
        <v>632</v>
      </c>
      <c r="P37" s="125" t="s">
        <v>813</v>
      </c>
    </row>
    <row r="38" spans="1:25" s="27" customFormat="1" ht="15" customHeight="1" x14ac:dyDescent="0.15">
      <c r="D38" s="6" t="s">
        <v>805</v>
      </c>
      <c r="N38" s="52"/>
      <c r="O38" s="117" t="s">
        <v>633</v>
      </c>
      <c r="P38" s="125" t="s">
        <v>695</v>
      </c>
    </row>
    <row r="39" spans="1:25" s="27" customFormat="1" ht="15" customHeight="1" x14ac:dyDescent="0.15">
      <c r="D39" s="6" t="s">
        <v>588</v>
      </c>
      <c r="N39" s="52"/>
      <c r="O39" s="117" t="s">
        <v>634</v>
      </c>
      <c r="P39" s="6" t="s">
        <v>699</v>
      </c>
    </row>
    <row r="40" spans="1:25" s="27" customFormat="1" ht="15" customHeight="1" x14ac:dyDescent="0.15">
      <c r="D40" s="6" t="s">
        <v>646</v>
      </c>
      <c r="N40" s="53"/>
      <c r="O40" s="117" t="s">
        <v>697</v>
      </c>
      <c r="P40" s="6" t="s">
        <v>700</v>
      </c>
    </row>
    <row r="41" spans="1:25" s="27" customFormat="1" ht="15" customHeight="1" x14ac:dyDescent="0.15">
      <c r="D41" s="6"/>
      <c r="N41" s="53"/>
      <c r="O41" s="117" t="s">
        <v>698</v>
      </c>
      <c r="P41" s="6" t="s">
        <v>723</v>
      </c>
    </row>
    <row r="42" spans="1:25" s="27" customFormat="1" ht="15" customHeight="1" x14ac:dyDescent="0.15">
      <c r="D42" s="6"/>
      <c r="N42" s="53"/>
      <c r="O42" s="117"/>
      <c r="P42" s="6"/>
    </row>
    <row r="43" spans="1:25" s="255" customFormat="1" ht="15" customHeight="1" x14ac:dyDescent="0.15">
      <c r="B43" s="49"/>
      <c r="C43" s="49"/>
      <c r="O43" s="117"/>
      <c r="Y43" s="126" t="s">
        <v>597</v>
      </c>
    </row>
    <row r="44" spans="1:25" s="255" customFormat="1" ht="15" customHeight="1" x14ac:dyDescent="0.15">
      <c r="A44" s="255" t="s">
        <v>631</v>
      </c>
      <c r="B44" s="49"/>
      <c r="C44" s="49"/>
      <c r="O44" s="117"/>
      <c r="Y44" s="127" t="s">
        <v>598</v>
      </c>
    </row>
    <row r="45" spans="1:25" s="255" customFormat="1" ht="15" customHeight="1" x14ac:dyDescent="0.15">
      <c r="B45" s="49"/>
      <c r="C45" s="49"/>
      <c r="Y45" s="128" t="s">
        <v>599</v>
      </c>
    </row>
    <row r="46" spans="1:25" s="255" customFormat="1" ht="24.95" customHeight="1" x14ac:dyDescent="0.15">
      <c r="A46" s="256"/>
      <c r="B46" s="257"/>
      <c r="C46" s="256"/>
      <c r="D46" s="257"/>
      <c r="L46" s="255" t="s">
        <v>600</v>
      </c>
      <c r="N46" s="255" t="s">
        <v>601</v>
      </c>
      <c r="P46" s="255" t="s">
        <v>602</v>
      </c>
      <c r="R46" s="255" t="s">
        <v>603</v>
      </c>
    </row>
    <row r="47" spans="1:25" s="255" customFormat="1" ht="24.95" customHeight="1" x14ac:dyDescent="0.15">
      <c r="B47" s="4"/>
      <c r="C47" s="4"/>
      <c r="D47" s="4"/>
      <c r="J47" s="258" t="s">
        <v>604</v>
      </c>
      <c r="K47" s="259" t="s">
        <v>605</v>
      </c>
      <c r="L47" s="258" t="s">
        <v>606</v>
      </c>
      <c r="M47" s="259" t="s">
        <v>607</v>
      </c>
      <c r="N47" s="258" t="s">
        <v>606</v>
      </c>
      <c r="O47" s="259" t="s">
        <v>607</v>
      </c>
      <c r="P47" s="258" t="s">
        <v>606</v>
      </c>
      <c r="Q47" s="259" t="s">
        <v>607</v>
      </c>
      <c r="R47" s="258" t="s">
        <v>606</v>
      </c>
      <c r="S47" s="259" t="s">
        <v>607</v>
      </c>
      <c r="T47" s="312"/>
      <c r="U47" s="312"/>
      <c r="V47" s="312"/>
      <c r="W47" s="312"/>
    </row>
    <row r="48" spans="1:25" s="255" customFormat="1" ht="24.95" customHeight="1" x14ac:dyDescent="0.15">
      <c r="A48" s="381" t="s">
        <v>661</v>
      </c>
      <c r="B48" s="382"/>
      <c r="C48" s="383"/>
      <c r="D48" s="382"/>
      <c r="E48" s="383"/>
      <c r="F48" s="382"/>
      <c r="G48" s="383"/>
      <c r="H48" s="384"/>
      <c r="I48" s="385" t="s">
        <v>659</v>
      </c>
      <c r="J48" s="386">
        <f>R34</f>
        <v>364250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660</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657</v>
      </c>
      <c r="E50" s="263"/>
      <c r="F50" s="262"/>
      <c r="G50" s="263"/>
      <c r="H50" s="262"/>
      <c r="I50" s="263"/>
      <c r="J50" s="265">
        <f>J48</f>
        <v>364250</v>
      </c>
      <c r="K50" s="266">
        <f>K48</f>
        <v>0</v>
      </c>
      <c r="L50" s="267" t="s">
        <v>600</v>
      </c>
      <c r="M50" s="266">
        <f>M48</f>
        <v>0</v>
      </c>
      <c r="N50" s="267" t="s">
        <v>601</v>
      </c>
      <c r="O50" s="266">
        <f>O48</f>
        <v>0</v>
      </c>
      <c r="P50" s="267" t="s">
        <v>602</v>
      </c>
      <c r="Q50" s="266">
        <f>Q48</f>
        <v>0</v>
      </c>
      <c r="R50" s="267" t="s">
        <v>603</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988</v>
      </c>
      <c r="T51" s="89"/>
      <c r="U51" s="89"/>
      <c r="V51" s="89"/>
      <c r="W51" s="89"/>
    </row>
    <row r="52" spans="1:25" ht="15" customHeight="1" x14ac:dyDescent="0.15">
      <c r="A52" s="21"/>
      <c r="F52" s="53"/>
      <c r="Y52" s="126" t="s">
        <v>641</v>
      </c>
    </row>
    <row r="53" spans="1:25" ht="15" customHeight="1" x14ac:dyDescent="0.15">
      <c r="A53" s="255" t="s">
        <v>645</v>
      </c>
      <c r="F53" s="53"/>
      <c r="Y53" s="127" t="s">
        <v>642</v>
      </c>
    </row>
    <row r="54" spans="1:25" x14ac:dyDescent="0.15">
      <c r="A54" s="21"/>
      <c r="Y54" s="128" t="s">
        <v>599</v>
      </c>
    </row>
    <row r="55" spans="1:25" ht="24.95" customHeight="1" x14ac:dyDescent="0.15">
      <c r="A55" s="255"/>
      <c r="B55" s="4"/>
      <c r="C55" s="4"/>
      <c r="D55" s="4"/>
      <c r="E55" s="255"/>
      <c r="F55" s="255"/>
      <c r="G55" s="255"/>
      <c r="H55" s="255"/>
      <c r="I55" s="255"/>
      <c r="J55" s="380" t="s">
        <v>658</v>
      </c>
      <c r="K55" s="366" t="s">
        <v>654</v>
      </c>
      <c r="L55" s="258" t="s">
        <v>808</v>
      </c>
      <c r="M55" s="259" t="s">
        <v>809</v>
      </c>
      <c r="N55" s="366" t="s">
        <v>656</v>
      </c>
      <c r="O55" s="377"/>
      <c r="P55" s="340"/>
      <c r="Q55" s="96"/>
      <c r="R55" s="314"/>
      <c r="T55" s="312"/>
    </row>
    <row r="56" spans="1:25" ht="24.95" customHeight="1" x14ac:dyDescent="0.15">
      <c r="A56" s="461" t="s">
        <v>643</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644</v>
      </c>
      <c r="C57" s="392"/>
      <c r="D57" s="391"/>
      <c r="E57" s="392"/>
      <c r="F57" s="391"/>
      <c r="G57" s="392"/>
      <c r="H57" s="391"/>
      <c r="I57" s="392"/>
      <c r="J57" s="460">
        <v>460</v>
      </c>
      <c r="K57" s="465">
        <v>506</v>
      </c>
      <c r="L57" s="460">
        <f>V34</f>
        <v>284</v>
      </c>
      <c r="M57" s="403">
        <f>W34</f>
        <v>0</v>
      </c>
      <c r="N57" s="403">
        <f>J57*M57</f>
        <v>0</v>
      </c>
      <c r="O57" s="313"/>
      <c r="S57" s="341"/>
      <c r="T57" s="313"/>
    </row>
    <row r="58" spans="1:25" ht="24.95" customHeight="1" thickBot="1" x14ac:dyDescent="0.2">
      <c r="A58" s="261"/>
      <c r="B58" s="262"/>
      <c r="C58" s="263"/>
      <c r="D58" s="264" t="s">
        <v>657</v>
      </c>
      <c r="E58" s="263"/>
      <c r="F58" s="262"/>
      <c r="G58" s="263"/>
      <c r="H58" s="262"/>
      <c r="I58" s="263"/>
      <c r="J58" s="368"/>
      <c r="K58" s="369"/>
      <c r="L58" s="367">
        <f>SUM(L56:L57)</f>
        <v>367</v>
      </c>
      <c r="M58" s="378">
        <f>SUM(M56:M57)</f>
        <v>0</v>
      </c>
      <c r="N58" s="379">
        <f>SUM(N56:N57)</f>
        <v>0</v>
      </c>
      <c r="O58" s="313"/>
      <c r="S58" s="341"/>
      <c r="T58" s="314"/>
    </row>
    <row r="59" spans="1:25" ht="15" customHeight="1" x14ac:dyDescent="0.15">
      <c r="A59" s="257" t="s">
        <v>807</v>
      </c>
      <c r="B59" s="255"/>
      <c r="C59" s="255"/>
      <c r="D59" s="255"/>
      <c r="E59" s="255"/>
      <c r="F59" s="255"/>
      <c r="G59" s="255"/>
      <c r="H59" s="255"/>
      <c r="I59" s="255"/>
      <c r="J59" s="255"/>
      <c r="K59" s="255"/>
      <c r="L59" s="255"/>
      <c r="M59" s="89"/>
      <c r="N59" s="89" t="s">
        <v>988</v>
      </c>
      <c r="O59" s="255"/>
      <c r="P59" s="255"/>
      <c r="Q59" s="255"/>
      <c r="R59" s="255"/>
      <c r="S59" s="89"/>
      <c r="T59" s="89"/>
    </row>
    <row r="60" spans="1:25" ht="15" customHeight="1" x14ac:dyDescent="0.15">
      <c r="A60" s="257" t="s">
        <v>647</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NIWJyaW9HF7iviamBUnOzu7KzY3mdrFIGZ1KXC0L1I9XtTGLWVtmtpvDVludkoAxn9uqXefTfzMG6ne+d8ycnw==" saltValue="+aSuu7RJBInpB3Yy0IgSBA=="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1199</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285</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500</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786</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284</v>
      </c>
      <c r="C7" s="274"/>
      <c r="D7" s="275"/>
      <c r="E7" s="276"/>
      <c r="F7" s="281"/>
      <c r="G7" s="274"/>
      <c r="H7" s="452"/>
      <c r="I7" s="453"/>
      <c r="J7" s="281"/>
      <c r="K7" s="274"/>
      <c r="L7" s="282" t="s">
        <v>325</v>
      </c>
      <c r="M7" s="283">
        <f>岡山3・玉野!D25+岡山3・玉野!H25+岡山3・玉野!L25+岡山3・玉野!P25+岡山3・玉野!T25+岡山3・玉野!X25+岡山3・玉野!AB25</f>
        <v>137650</v>
      </c>
      <c r="N7" s="281"/>
      <c r="O7" s="274"/>
      <c r="P7" s="282" t="s">
        <v>326</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1080</v>
      </c>
      <c r="C8" s="63"/>
      <c r="D8" s="171"/>
      <c r="E8" s="173"/>
      <c r="F8" s="100"/>
      <c r="G8" s="63"/>
      <c r="J8" s="100"/>
      <c r="K8" s="63"/>
      <c r="L8" s="455" t="s">
        <v>864</v>
      </c>
      <c r="M8" s="183">
        <f>D25+H25+L25+P25+T25+X25+AB25</f>
        <v>38300</v>
      </c>
      <c r="N8" s="100"/>
      <c r="O8" s="63"/>
      <c r="P8" s="455" t="s">
        <v>866</v>
      </c>
      <c r="Q8" s="294">
        <f>E25+M25+I25+Q25+U25+Y25+AC25</f>
        <v>0</v>
      </c>
      <c r="R8" s="101"/>
      <c r="S8" s="64"/>
      <c r="T8" s="176"/>
      <c r="U8" s="177"/>
      <c r="V8" s="289"/>
      <c r="W8" s="290"/>
      <c r="X8" s="291"/>
      <c r="Y8" s="292"/>
      <c r="Z8" s="289"/>
      <c r="AA8" s="290"/>
      <c r="AB8" s="291"/>
      <c r="AC8" s="293"/>
      <c r="AD8" s="29" t="s">
        <v>286</v>
      </c>
      <c r="AE8" s="31"/>
    </row>
    <row r="9" spans="1:31" s="34" customFormat="1" ht="14.25" customHeight="1" x14ac:dyDescent="0.15">
      <c r="A9" s="344" t="s">
        <v>498</v>
      </c>
      <c r="B9" s="35" t="s">
        <v>739</v>
      </c>
      <c r="C9" s="56" t="s">
        <v>814</v>
      </c>
      <c r="D9" s="166">
        <v>3650</v>
      </c>
      <c r="E9" s="154"/>
      <c r="F9" s="35"/>
      <c r="G9" s="56"/>
      <c r="H9" s="166"/>
      <c r="I9" s="154"/>
      <c r="J9" s="35" t="s">
        <v>478</v>
      </c>
      <c r="K9" s="56" t="s">
        <v>14</v>
      </c>
      <c r="L9" s="166">
        <v>150</v>
      </c>
      <c r="M9" s="154"/>
      <c r="N9" s="35" t="s">
        <v>730</v>
      </c>
      <c r="O9" s="56" t="s">
        <v>726</v>
      </c>
      <c r="P9" s="166">
        <v>50</v>
      </c>
      <c r="Q9" s="154"/>
      <c r="R9" s="35"/>
      <c r="S9" s="56"/>
      <c r="T9" s="166" t="s">
        <v>57</v>
      </c>
      <c r="U9" s="154"/>
      <c r="V9" s="35" t="s">
        <v>788</v>
      </c>
      <c r="W9" s="56" t="s">
        <v>787</v>
      </c>
      <c r="X9" s="166">
        <v>250</v>
      </c>
      <c r="Y9" s="154"/>
      <c r="Z9" s="35" t="s">
        <v>739</v>
      </c>
      <c r="AA9" s="56" t="s">
        <v>1026</v>
      </c>
      <c r="AB9" s="556">
        <v>1400</v>
      </c>
      <c r="AC9" s="154"/>
      <c r="AD9" s="33" t="s">
        <v>15</v>
      </c>
    </row>
    <row r="10" spans="1:31" s="34" customFormat="1" ht="14.25" customHeight="1" x14ac:dyDescent="0.15">
      <c r="A10" s="344" t="s">
        <v>498</v>
      </c>
      <c r="B10" s="35" t="s">
        <v>738</v>
      </c>
      <c r="C10" s="56" t="s">
        <v>18</v>
      </c>
      <c r="D10" s="166">
        <v>1350</v>
      </c>
      <c r="E10" s="154"/>
      <c r="F10" s="476"/>
      <c r="G10" s="99"/>
      <c r="H10" s="99"/>
      <c r="I10" s="154"/>
      <c r="J10" s="35" t="s">
        <v>277</v>
      </c>
      <c r="K10" s="56" t="s">
        <v>13</v>
      </c>
      <c r="L10" s="166">
        <v>200</v>
      </c>
      <c r="M10" s="154"/>
      <c r="N10" s="35"/>
      <c r="O10" s="56"/>
      <c r="P10" s="166"/>
      <c r="Q10" s="154"/>
      <c r="R10" s="35"/>
      <c r="S10" s="56"/>
      <c r="T10" s="166" t="s">
        <v>57</v>
      </c>
      <c r="U10" s="154"/>
      <c r="V10" s="35"/>
      <c r="W10" s="56"/>
      <c r="X10" s="166" t="s">
        <v>1025</v>
      </c>
      <c r="Y10" s="154"/>
      <c r="Z10" s="476"/>
      <c r="AA10" s="99"/>
      <c r="AB10" s="99"/>
      <c r="AC10" s="530"/>
      <c r="AD10" s="33" t="s">
        <v>17</v>
      </c>
    </row>
    <row r="11" spans="1:31" s="34" customFormat="1" ht="14.25" customHeight="1" x14ac:dyDescent="0.15">
      <c r="A11" s="344" t="s">
        <v>498</v>
      </c>
      <c r="B11" s="35" t="s">
        <v>742</v>
      </c>
      <c r="C11" s="56" t="s">
        <v>19</v>
      </c>
      <c r="D11" s="166">
        <v>1350</v>
      </c>
      <c r="E11" s="154"/>
      <c r="F11" s="36" t="s">
        <v>1124</v>
      </c>
      <c r="G11" s="56" t="s">
        <v>19</v>
      </c>
      <c r="H11" s="556">
        <v>250</v>
      </c>
      <c r="I11" s="154"/>
      <c r="J11" s="35" t="s">
        <v>278</v>
      </c>
      <c r="K11" s="56" t="s">
        <v>276</v>
      </c>
      <c r="L11" s="166">
        <v>200</v>
      </c>
      <c r="M11" s="154"/>
      <c r="N11" s="35"/>
      <c r="O11" s="56"/>
      <c r="P11" s="166"/>
      <c r="Q11" s="154"/>
      <c r="R11" s="476"/>
      <c r="S11" s="99"/>
      <c r="T11" s="166" t="s">
        <v>57</v>
      </c>
      <c r="U11" s="511"/>
      <c r="V11" s="35"/>
      <c r="W11" s="56"/>
      <c r="X11" s="166" t="s">
        <v>1025</v>
      </c>
      <c r="Y11" s="154"/>
      <c r="Z11" s="35" t="s">
        <v>742</v>
      </c>
      <c r="AA11" s="520" t="s">
        <v>914</v>
      </c>
      <c r="AB11" s="518">
        <v>200</v>
      </c>
      <c r="AC11" s="154"/>
      <c r="AD11" s="251">
        <v>1</v>
      </c>
    </row>
    <row r="12" spans="1:31" s="34" customFormat="1" ht="14.25" customHeight="1" x14ac:dyDescent="0.15">
      <c r="A12" s="344" t="s">
        <v>498</v>
      </c>
      <c r="B12" s="35" t="s">
        <v>997</v>
      </c>
      <c r="C12" s="56" t="s">
        <v>996</v>
      </c>
      <c r="D12" s="166">
        <v>350</v>
      </c>
      <c r="E12" s="154"/>
      <c r="F12" s="36" t="s">
        <v>1125</v>
      </c>
      <c r="G12" s="56" t="s">
        <v>996</v>
      </c>
      <c r="H12" s="556">
        <v>50</v>
      </c>
      <c r="I12" s="154"/>
      <c r="J12" s="35" t="s">
        <v>479</v>
      </c>
      <c r="K12" s="56" t="s">
        <v>20</v>
      </c>
      <c r="L12" s="166">
        <v>600</v>
      </c>
      <c r="M12" s="154"/>
      <c r="N12" s="35" t="s">
        <v>282</v>
      </c>
      <c r="O12" s="56" t="s">
        <v>21</v>
      </c>
      <c r="P12" s="166">
        <v>700</v>
      </c>
      <c r="Q12" s="154"/>
      <c r="R12" s="35"/>
      <c r="S12" s="56"/>
      <c r="T12" s="166" t="s">
        <v>1025</v>
      </c>
      <c r="U12" s="154"/>
      <c r="V12" s="35"/>
      <c r="W12" s="56"/>
      <c r="X12" s="166" t="s">
        <v>1025</v>
      </c>
      <c r="Y12" s="154"/>
      <c r="Z12" s="35"/>
      <c r="AA12" s="520"/>
      <c r="AB12" s="518"/>
      <c r="AC12" s="521"/>
    </row>
    <row r="13" spans="1:31" s="34" customFormat="1" ht="14.25" customHeight="1" x14ac:dyDescent="0.15">
      <c r="A13" s="344" t="s">
        <v>498</v>
      </c>
      <c r="B13" s="35" t="s">
        <v>743</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1025</v>
      </c>
      <c r="Y13" s="154"/>
      <c r="Z13" s="35" t="s">
        <v>743</v>
      </c>
      <c r="AA13" s="56" t="s">
        <v>1064</v>
      </c>
      <c r="AB13" s="518">
        <v>150</v>
      </c>
      <c r="AC13" s="154"/>
      <c r="AD13" s="251" t="s">
        <v>862</v>
      </c>
    </row>
    <row r="14" spans="1:31" s="34" customFormat="1" ht="14.25" customHeight="1" x14ac:dyDescent="0.15">
      <c r="A14" s="344" t="s">
        <v>498</v>
      </c>
      <c r="B14" s="35" t="s">
        <v>736</v>
      </c>
      <c r="C14" s="56" t="s">
        <v>31</v>
      </c>
      <c r="D14" s="166">
        <v>800</v>
      </c>
      <c r="E14" s="154"/>
      <c r="F14" s="36" t="s">
        <v>1126</v>
      </c>
      <c r="G14" s="56" t="s">
        <v>31</v>
      </c>
      <c r="H14" s="556">
        <v>150</v>
      </c>
      <c r="I14" s="154"/>
      <c r="J14" s="476"/>
      <c r="K14" s="99"/>
      <c r="L14" s="99"/>
      <c r="M14" s="511"/>
      <c r="N14" s="476"/>
      <c r="O14" s="99"/>
      <c r="P14" s="99"/>
      <c r="Q14" s="511"/>
      <c r="R14" s="35"/>
      <c r="S14" s="56"/>
      <c r="T14" s="175" t="s">
        <v>57</v>
      </c>
      <c r="U14" s="154"/>
      <c r="V14" s="35"/>
      <c r="W14" s="56"/>
      <c r="X14" s="166"/>
      <c r="Y14" s="154"/>
      <c r="Z14" s="35" t="s">
        <v>736</v>
      </c>
      <c r="AA14" s="56" t="s">
        <v>1038</v>
      </c>
      <c r="AB14" s="518">
        <v>50</v>
      </c>
      <c r="AC14" s="154"/>
      <c r="AD14" s="251" t="s">
        <v>863</v>
      </c>
    </row>
    <row r="15" spans="1:31" s="34" customFormat="1" ht="14.25" customHeight="1" x14ac:dyDescent="0.15">
      <c r="A15" s="344" t="s">
        <v>498</v>
      </c>
      <c r="B15" s="35" t="s">
        <v>748</v>
      </c>
      <c r="C15" s="56" t="s">
        <v>33</v>
      </c>
      <c r="D15" s="166">
        <v>1100</v>
      </c>
      <c r="E15" s="154"/>
      <c r="F15" s="35" t="s">
        <v>481</v>
      </c>
      <c r="G15" s="56" t="s">
        <v>989</v>
      </c>
      <c r="H15" s="166">
        <v>1900</v>
      </c>
      <c r="I15" s="154"/>
      <c r="J15" s="35" t="s">
        <v>480</v>
      </c>
      <c r="K15" s="56" t="s">
        <v>34</v>
      </c>
      <c r="L15" s="166">
        <v>650</v>
      </c>
      <c r="M15" s="154"/>
      <c r="N15" s="35"/>
      <c r="O15" s="56"/>
      <c r="P15" s="166"/>
      <c r="Q15" s="154"/>
      <c r="R15" s="35"/>
      <c r="S15" s="56"/>
      <c r="T15" s="175" t="s">
        <v>57</v>
      </c>
      <c r="U15" s="154"/>
      <c r="V15" s="35"/>
      <c r="W15" s="56"/>
      <c r="X15" s="166" t="s">
        <v>1025</v>
      </c>
      <c r="Y15" s="154"/>
      <c r="Z15" s="35" t="s">
        <v>748</v>
      </c>
      <c r="AA15" s="56" t="s">
        <v>1182</v>
      </c>
      <c r="AB15" s="556">
        <v>150</v>
      </c>
      <c r="AC15" s="154"/>
      <c r="AD15" s="33"/>
    </row>
    <row r="16" spans="1:31" s="34" customFormat="1" ht="14.25" customHeight="1" x14ac:dyDescent="0.15">
      <c r="A16" s="344" t="s">
        <v>498</v>
      </c>
      <c r="B16" s="35" t="s">
        <v>750</v>
      </c>
      <c r="C16" s="56" t="s">
        <v>35</v>
      </c>
      <c r="D16" s="166">
        <v>1950</v>
      </c>
      <c r="E16" s="154"/>
      <c r="F16" s="35"/>
      <c r="G16" s="56"/>
      <c r="H16" s="166"/>
      <c r="I16" s="154"/>
      <c r="J16" s="476"/>
      <c r="K16" s="99"/>
      <c r="L16" s="99"/>
      <c r="M16" s="511"/>
      <c r="N16" s="476"/>
      <c r="O16" s="99"/>
      <c r="P16" s="518"/>
      <c r="Q16" s="511"/>
      <c r="R16" s="35"/>
      <c r="S16" s="56"/>
      <c r="T16" s="175" t="s">
        <v>924</v>
      </c>
      <c r="U16" s="154"/>
      <c r="V16" s="35"/>
      <c r="W16" s="56"/>
      <c r="X16" s="166" t="s">
        <v>1025</v>
      </c>
      <c r="Y16" s="154"/>
      <c r="Z16" s="35" t="s">
        <v>750</v>
      </c>
      <c r="AA16" s="56" t="s">
        <v>845</v>
      </c>
      <c r="AB16" s="556">
        <v>250</v>
      </c>
      <c r="AC16" s="154"/>
      <c r="AD16" s="33"/>
    </row>
    <row r="17" spans="1:31" s="34" customFormat="1" ht="14.25" customHeight="1" x14ac:dyDescent="0.15">
      <c r="A17" s="344" t="s">
        <v>498</v>
      </c>
      <c r="B17" s="35" t="s">
        <v>749</v>
      </c>
      <c r="C17" s="56" t="s">
        <v>36</v>
      </c>
      <c r="D17" s="166">
        <v>1250</v>
      </c>
      <c r="E17" s="154"/>
      <c r="F17" s="35" t="s">
        <v>982</v>
      </c>
      <c r="G17" s="56" t="s">
        <v>983</v>
      </c>
      <c r="H17" s="175">
        <v>300</v>
      </c>
      <c r="I17" s="154"/>
      <c r="J17" s="476"/>
      <c r="K17" s="99"/>
      <c r="L17" s="99"/>
      <c r="M17" s="511"/>
      <c r="N17" s="476"/>
      <c r="O17" s="99"/>
      <c r="P17" s="99"/>
      <c r="Q17" s="511"/>
      <c r="R17" s="35"/>
      <c r="S17" s="56"/>
      <c r="T17" s="175" t="s">
        <v>57</v>
      </c>
      <c r="U17" s="154"/>
      <c r="V17" s="35"/>
      <c r="W17" s="56"/>
      <c r="X17" s="166" t="s">
        <v>1025</v>
      </c>
      <c r="Y17" s="154"/>
      <c r="Z17" s="35" t="s">
        <v>749</v>
      </c>
      <c r="AA17" s="56" t="s">
        <v>838</v>
      </c>
      <c r="AB17" s="556">
        <v>200</v>
      </c>
      <c r="AC17" s="154"/>
      <c r="AD17" s="33"/>
    </row>
    <row r="18" spans="1:31" s="34" customFormat="1" ht="14.25" customHeight="1" x14ac:dyDescent="0.15">
      <c r="A18" s="344" t="s">
        <v>498</v>
      </c>
      <c r="B18" s="35" t="s">
        <v>751</v>
      </c>
      <c r="C18" s="56" t="s">
        <v>37</v>
      </c>
      <c r="D18" s="172">
        <v>2200</v>
      </c>
      <c r="E18" s="154"/>
      <c r="F18" s="35" t="s">
        <v>258</v>
      </c>
      <c r="G18" s="56" t="s">
        <v>981</v>
      </c>
      <c r="H18" s="175">
        <v>550</v>
      </c>
      <c r="I18" s="154"/>
      <c r="J18" s="35" t="s">
        <v>257</v>
      </c>
      <c r="K18" s="56" t="s">
        <v>37</v>
      </c>
      <c r="L18" s="175">
        <v>450</v>
      </c>
      <c r="M18" s="154"/>
      <c r="N18" s="35" t="s">
        <v>260</v>
      </c>
      <c r="O18" s="56" t="s">
        <v>35</v>
      </c>
      <c r="P18" s="175">
        <v>500</v>
      </c>
      <c r="Q18" s="154"/>
      <c r="R18" s="35"/>
      <c r="S18" s="56"/>
      <c r="T18" s="175" t="s">
        <v>57</v>
      </c>
      <c r="U18" s="154"/>
      <c r="V18" s="35"/>
      <c r="W18" s="56"/>
      <c r="X18" s="166" t="s">
        <v>1025</v>
      </c>
      <c r="Y18" s="154"/>
      <c r="Z18" s="35" t="s">
        <v>264</v>
      </c>
      <c r="AA18" s="56" t="s">
        <v>703</v>
      </c>
      <c r="AB18" s="175">
        <v>150</v>
      </c>
      <c r="AC18" s="154"/>
      <c r="AD18" s="33"/>
    </row>
    <row r="19" spans="1:31" s="34" customFormat="1" ht="14.25" customHeight="1" x14ac:dyDescent="0.15">
      <c r="A19" s="344" t="s">
        <v>498</v>
      </c>
      <c r="B19" s="35" t="s">
        <v>752</v>
      </c>
      <c r="C19" s="56" t="s">
        <v>40</v>
      </c>
      <c r="D19" s="166">
        <v>450</v>
      </c>
      <c r="E19" s="154"/>
      <c r="F19" s="35"/>
      <c r="G19" s="56"/>
      <c r="H19" s="175"/>
      <c r="I19" s="154"/>
      <c r="J19" s="35" t="s">
        <v>259</v>
      </c>
      <c r="K19" s="56" t="s">
        <v>38</v>
      </c>
      <c r="L19" s="175">
        <v>200</v>
      </c>
      <c r="M19" s="154"/>
      <c r="N19" s="35"/>
      <c r="O19" s="56"/>
      <c r="P19" s="175" t="s">
        <v>918</v>
      </c>
      <c r="Q19" s="154"/>
      <c r="R19" s="35"/>
      <c r="S19" s="56"/>
      <c r="T19" s="175" t="s">
        <v>917</v>
      </c>
      <c r="U19" s="154"/>
      <c r="V19" s="35"/>
      <c r="W19" s="56"/>
      <c r="X19" s="166"/>
      <c r="Y19" s="154"/>
      <c r="Z19" s="35" t="s">
        <v>751</v>
      </c>
      <c r="AA19" s="56" t="s">
        <v>42</v>
      </c>
      <c r="AB19" s="175">
        <v>200</v>
      </c>
      <c r="AC19" s="136"/>
      <c r="AD19" s="33"/>
    </row>
    <row r="20" spans="1:31" s="34" customFormat="1" ht="14.25" customHeight="1" x14ac:dyDescent="0.15">
      <c r="A20" s="344" t="s">
        <v>498</v>
      </c>
      <c r="B20" s="35" t="s">
        <v>834</v>
      </c>
      <c r="C20" s="56" t="s">
        <v>43</v>
      </c>
      <c r="D20" s="166">
        <v>2250</v>
      </c>
      <c r="E20" s="154"/>
      <c r="F20" s="35" t="s">
        <v>263</v>
      </c>
      <c r="G20" s="56" t="s">
        <v>915</v>
      </c>
      <c r="H20" s="175">
        <v>1100</v>
      </c>
      <c r="I20" s="154"/>
      <c r="J20" s="35" t="s">
        <v>262</v>
      </c>
      <c r="K20" s="56" t="s">
        <v>41</v>
      </c>
      <c r="L20" s="175">
        <v>250</v>
      </c>
      <c r="M20" s="154"/>
      <c r="N20" s="35"/>
      <c r="O20" s="56" t="s">
        <v>16</v>
      </c>
      <c r="P20" s="166"/>
      <c r="Q20" s="154"/>
      <c r="R20" s="35"/>
      <c r="S20" s="56"/>
      <c r="T20" s="166" t="s">
        <v>57</v>
      </c>
      <c r="U20" s="154"/>
      <c r="V20" s="35"/>
      <c r="W20" s="56"/>
      <c r="X20" s="166" t="s">
        <v>1025</v>
      </c>
      <c r="Y20" s="154"/>
      <c r="Z20" s="35" t="s">
        <v>752</v>
      </c>
      <c r="AA20" s="56" t="s">
        <v>44</v>
      </c>
      <c r="AB20" s="175">
        <v>50</v>
      </c>
      <c r="AC20" s="136"/>
      <c r="AD20" s="439"/>
    </row>
    <row r="21" spans="1:31" s="34" customFormat="1" ht="14.25" customHeight="1" x14ac:dyDescent="0.15">
      <c r="A21" s="344" t="s">
        <v>498</v>
      </c>
      <c r="B21" s="35" t="s">
        <v>835</v>
      </c>
      <c r="C21" s="56" t="s">
        <v>41</v>
      </c>
      <c r="D21" s="166">
        <v>1700</v>
      </c>
      <c r="E21" s="154"/>
      <c r="F21" s="35" t="s">
        <v>265</v>
      </c>
      <c r="G21" s="56" t="s">
        <v>719</v>
      </c>
      <c r="H21" s="175">
        <v>500</v>
      </c>
      <c r="I21" s="154"/>
      <c r="J21" s="35" t="s">
        <v>261</v>
      </c>
      <c r="K21" s="56" t="s">
        <v>39</v>
      </c>
      <c r="L21" s="175">
        <v>500</v>
      </c>
      <c r="M21" s="154"/>
      <c r="N21" s="35" t="s">
        <v>916</v>
      </c>
      <c r="O21" s="56" t="s">
        <v>915</v>
      </c>
      <c r="P21" s="166">
        <v>1550</v>
      </c>
      <c r="Q21" s="154"/>
      <c r="R21" s="35"/>
      <c r="S21" s="56"/>
      <c r="T21" s="175" t="s">
        <v>783</v>
      </c>
      <c r="U21" s="154"/>
      <c r="V21" s="35"/>
      <c r="W21" s="56"/>
      <c r="X21" s="166" t="s">
        <v>1025</v>
      </c>
      <c r="Y21" s="154"/>
      <c r="Z21" s="35" t="s">
        <v>834</v>
      </c>
      <c r="AA21" s="56" t="s">
        <v>1044</v>
      </c>
      <c r="AB21" s="175">
        <v>350</v>
      </c>
      <c r="AC21" s="136"/>
      <c r="AD21" s="33"/>
    </row>
    <row r="22" spans="1:31" s="34" customFormat="1" ht="14.25" customHeight="1" x14ac:dyDescent="0.15">
      <c r="A22" s="344" t="s">
        <v>498</v>
      </c>
      <c r="B22" s="35" t="s">
        <v>740</v>
      </c>
      <c r="C22" s="56" t="s">
        <v>594</v>
      </c>
      <c r="D22" s="166">
        <v>750</v>
      </c>
      <c r="E22" s="154"/>
      <c r="F22" s="35" t="s">
        <v>266</v>
      </c>
      <c r="G22" s="56" t="s">
        <v>1024</v>
      </c>
      <c r="H22" s="175">
        <v>2900</v>
      </c>
      <c r="I22" s="154"/>
      <c r="J22" s="35"/>
      <c r="K22" s="56" t="s">
        <v>16</v>
      </c>
      <c r="L22" s="166"/>
      <c r="M22" s="154"/>
      <c r="N22" s="35"/>
      <c r="O22" s="56" t="s">
        <v>16</v>
      </c>
      <c r="P22" s="166"/>
      <c r="Q22" s="154"/>
      <c r="R22" s="35"/>
      <c r="S22" s="56"/>
      <c r="T22" s="175" t="s">
        <v>783</v>
      </c>
      <c r="U22" s="154"/>
      <c r="V22" s="35"/>
      <c r="W22" s="56"/>
      <c r="X22" s="166"/>
      <c r="Y22" s="154"/>
      <c r="Z22" s="35" t="s">
        <v>835</v>
      </c>
      <c r="AA22" s="56" t="s">
        <v>1034</v>
      </c>
      <c r="AB22" s="175">
        <v>150</v>
      </c>
      <c r="AC22" s="521"/>
      <c r="AD22" s="28"/>
    </row>
    <row r="23" spans="1:31" s="34" customFormat="1" ht="14.25" customHeight="1" x14ac:dyDescent="0.15">
      <c r="A23" s="344" t="s">
        <v>498</v>
      </c>
      <c r="B23" s="40" t="s">
        <v>741</v>
      </c>
      <c r="C23" s="65" t="s">
        <v>45</v>
      </c>
      <c r="D23" s="167">
        <v>750</v>
      </c>
      <c r="E23" s="155"/>
      <c r="F23" s="40"/>
      <c r="G23" s="65"/>
      <c r="H23" s="167"/>
      <c r="I23" s="155"/>
      <c r="J23" s="40"/>
      <c r="K23" s="65"/>
      <c r="L23" s="167"/>
      <c r="M23" s="155"/>
      <c r="N23" s="40"/>
      <c r="O23" s="65"/>
      <c r="P23" s="167" t="s">
        <v>918</v>
      </c>
      <c r="Q23" s="155"/>
      <c r="R23" s="40"/>
      <c r="S23" s="65"/>
      <c r="T23" s="175" t="s">
        <v>783</v>
      </c>
      <c r="U23" s="155"/>
      <c r="V23" s="40"/>
      <c r="W23" s="65"/>
      <c r="X23" s="167"/>
      <c r="Y23" s="155"/>
      <c r="Z23" s="35" t="s">
        <v>942</v>
      </c>
      <c r="AA23" s="56" t="s">
        <v>943</v>
      </c>
      <c r="AB23" s="175">
        <v>50</v>
      </c>
      <c r="AC23" s="155"/>
      <c r="AD23" s="41"/>
    </row>
    <row r="24" spans="1:31" s="34" customFormat="1" ht="14.25" customHeight="1" x14ac:dyDescent="0.15">
      <c r="A24" s="344" t="s">
        <v>498</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741</v>
      </c>
      <c r="AA24" s="65" t="s">
        <v>921</v>
      </c>
      <c r="AB24" s="557">
        <v>50</v>
      </c>
      <c r="AC24" s="155"/>
      <c r="AD24" s="41"/>
    </row>
    <row r="25" spans="1:31" s="34" customFormat="1" ht="14.25" customHeight="1" x14ac:dyDescent="0.15">
      <c r="A25" s="344"/>
      <c r="B25" s="496"/>
      <c r="C25" s="425" t="s">
        <v>860</v>
      </c>
      <c r="D25" s="497">
        <f>SUM(D9:D24)</f>
        <v>20950</v>
      </c>
      <c r="E25" s="501">
        <f>SUM(E9:E24)</f>
        <v>0</v>
      </c>
      <c r="F25" s="496"/>
      <c r="G25" s="425" t="s">
        <v>860</v>
      </c>
      <c r="H25" s="497">
        <f>SUM(H9:H24)</f>
        <v>7700</v>
      </c>
      <c r="I25" s="500">
        <f>SUM(I9:I24)</f>
        <v>0</v>
      </c>
      <c r="J25" s="496"/>
      <c r="K25" s="425" t="s">
        <v>860</v>
      </c>
      <c r="L25" s="497">
        <f>SUM(L9:L24)</f>
        <v>3200</v>
      </c>
      <c r="M25" s="500">
        <f>SUM(M9:M24)</f>
        <v>0</v>
      </c>
      <c r="N25" s="496"/>
      <c r="O25" s="425" t="s">
        <v>860</v>
      </c>
      <c r="P25" s="497">
        <f>SUM(P9:P24)</f>
        <v>2800</v>
      </c>
      <c r="Q25" s="500">
        <f>SUM(Q9:Q24)</f>
        <v>0</v>
      </c>
      <c r="R25" s="496"/>
      <c r="S25" s="425"/>
      <c r="T25" s="497"/>
      <c r="U25" s="500"/>
      <c r="V25" s="496"/>
      <c r="W25" s="425" t="s">
        <v>860</v>
      </c>
      <c r="X25" s="497">
        <f>SUM(X9:X24)</f>
        <v>250</v>
      </c>
      <c r="Y25" s="500">
        <f>SUM(Y9:Y24)</f>
        <v>0</v>
      </c>
      <c r="Z25" s="496"/>
      <c r="AA25" s="425" t="s">
        <v>860</v>
      </c>
      <c r="AB25" s="497">
        <f>SUM(AB9:AB24)</f>
        <v>3400</v>
      </c>
      <c r="AC25" s="500">
        <f>SUM(AC9:AC24)</f>
        <v>0</v>
      </c>
      <c r="AD25" s="29"/>
    </row>
    <row r="26" spans="1:31" ht="14.25" customHeight="1" x14ac:dyDescent="0.15">
      <c r="A26" s="344"/>
      <c r="B26" s="516" t="s">
        <v>1081</v>
      </c>
      <c r="C26" s="63"/>
      <c r="D26" s="171"/>
      <c r="E26" s="173"/>
      <c r="F26" s="100"/>
      <c r="G26" s="479"/>
      <c r="J26" s="100"/>
      <c r="K26" s="63"/>
      <c r="L26" s="455" t="s">
        <v>865</v>
      </c>
      <c r="M26" s="183">
        <f>D33+H33+L33+P33+T33+X33+AB33</f>
        <v>6600</v>
      </c>
      <c r="N26" s="100"/>
      <c r="O26" s="63"/>
      <c r="P26" s="455" t="s">
        <v>867</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498</v>
      </c>
      <c r="B27" s="35" t="s">
        <v>1077</v>
      </c>
      <c r="C27" s="58" t="s">
        <v>61</v>
      </c>
      <c r="D27" s="165">
        <v>1600</v>
      </c>
      <c r="E27" s="153"/>
      <c r="F27" s="36" t="s">
        <v>299</v>
      </c>
      <c r="G27" s="56" t="s">
        <v>61</v>
      </c>
      <c r="H27" s="175">
        <v>450</v>
      </c>
      <c r="I27" s="154"/>
      <c r="J27" s="36" t="s">
        <v>502</v>
      </c>
      <c r="K27" s="58" t="s">
        <v>62</v>
      </c>
      <c r="L27" s="174">
        <v>200</v>
      </c>
      <c r="M27" s="153"/>
      <c r="N27" s="36"/>
      <c r="O27" s="58"/>
      <c r="P27" s="174" t="s">
        <v>57</v>
      </c>
      <c r="Q27" s="135"/>
      <c r="R27" s="36"/>
      <c r="S27" s="58"/>
      <c r="T27" s="174" t="s">
        <v>57</v>
      </c>
      <c r="U27" s="135"/>
      <c r="V27" s="36"/>
      <c r="W27" s="58"/>
      <c r="X27" s="174"/>
      <c r="Y27" s="135"/>
      <c r="Z27" s="35" t="s">
        <v>1077</v>
      </c>
      <c r="AA27" s="58" t="s">
        <v>1119</v>
      </c>
      <c r="AB27" s="165">
        <v>100</v>
      </c>
      <c r="AC27" s="135"/>
      <c r="AD27" s="33"/>
    </row>
    <row r="28" spans="1:31" s="34" customFormat="1" ht="14.25" customHeight="1" x14ac:dyDescent="0.15">
      <c r="A28" s="344" t="s">
        <v>498</v>
      </c>
      <c r="B28" s="35" t="s">
        <v>1023</v>
      </c>
      <c r="C28" s="56" t="s">
        <v>591</v>
      </c>
      <c r="D28" s="166">
        <v>1200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1023</v>
      </c>
      <c r="AA28" s="56" t="s">
        <v>1061</v>
      </c>
      <c r="AB28" s="175">
        <v>100</v>
      </c>
      <c r="AC28" s="136"/>
      <c r="AD28" s="33"/>
    </row>
    <row r="29" spans="1:31" s="34" customFormat="1" ht="14.25" customHeight="1" x14ac:dyDescent="0.15">
      <c r="A29" s="344" t="s">
        <v>498</v>
      </c>
      <c r="B29" s="35" t="s">
        <v>287</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498</v>
      </c>
      <c r="B30" s="35" t="s">
        <v>311</v>
      </c>
      <c r="C30" s="56" t="s">
        <v>999</v>
      </c>
      <c r="D30" s="166">
        <v>1550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498</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498</v>
      </c>
      <c r="B32" s="38" t="s">
        <v>312</v>
      </c>
      <c r="C32" s="57" t="s">
        <v>804</v>
      </c>
      <c r="D32" s="168">
        <v>1150</v>
      </c>
      <c r="E32" s="156"/>
      <c r="F32" s="38"/>
      <c r="G32" s="57"/>
      <c r="H32" s="179" t="s">
        <v>57</v>
      </c>
      <c r="I32" s="137"/>
      <c r="J32" s="38" t="s">
        <v>517</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860</v>
      </c>
      <c r="D33" s="497">
        <f>SUM(D27:D32)</f>
        <v>5650</v>
      </c>
      <c r="E33" s="501">
        <f>SUM(E27:E32)</f>
        <v>0</v>
      </c>
      <c r="F33" s="496"/>
      <c r="G33" s="425" t="s">
        <v>860</v>
      </c>
      <c r="H33" s="497">
        <f>SUM(H27:H32)</f>
        <v>450</v>
      </c>
      <c r="I33" s="500">
        <f>SUM(I27:I32)</f>
        <v>0</v>
      </c>
      <c r="J33" s="496"/>
      <c r="K33" s="425" t="s">
        <v>860</v>
      </c>
      <c r="L33" s="497">
        <f>SUM(L27:L32)</f>
        <v>300</v>
      </c>
      <c r="M33" s="500">
        <f>SUM(M27:M32)</f>
        <v>0</v>
      </c>
      <c r="N33" s="496"/>
      <c r="O33" s="78"/>
      <c r="P33" s="497"/>
      <c r="Q33" s="500"/>
      <c r="R33" s="496"/>
      <c r="S33" s="78"/>
      <c r="T33" s="497"/>
      <c r="U33" s="500"/>
      <c r="V33" s="496"/>
      <c r="W33" s="78"/>
      <c r="X33" s="497"/>
      <c r="Y33" s="500"/>
      <c r="Z33" s="496"/>
      <c r="AA33" s="425" t="s">
        <v>680</v>
      </c>
      <c r="AB33" s="497">
        <f>SUM(AB27:AB32)</f>
        <v>200</v>
      </c>
      <c r="AC33" s="500">
        <f>SUM(AC27:AC32)</f>
        <v>0</v>
      </c>
      <c r="AD33" s="29"/>
    </row>
    <row r="34" spans="1:31" ht="14.25" customHeight="1" x14ac:dyDescent="0.15">
      <c r="A34" s="344"/>
      <c r="B34" s="516" t="s">
        <v>1082</v>
      </c>
      <c r="C34" s="63"/>
      <c r="D34" s="171"/>
      <c r="E34" s="173"/>
      <c r="F34" s="481"/>
      <c r="G34" s="479"/>
      <c r="J34" s="100"/>
      <c r="K34" s="63"/>
      <c r="L34" s="455" t="s">
        <v>868</v>
      </c>
      <c r="M34" s="183">
        <f>D41+H41+L41+P41+T41+X41+AB41</f>
        <v>9450</v>
      </c>
      <c r="N34" s="100"/>
      <c r="O34" s="63"/>
      <c r="P34" s="455" t="s">
        <v>869</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498</v>
      </c>
      <c r="B35" s="36" t="s">
        <v>288</v>
      </c>
      <c r="C35" s="58" t="s">
        <v>64</v>
      </c>
      <c r="D35" s="165">
        <v>950</v>
      </c>
      <c r="E35" s="154"/>
      <c r="F35" s="35" t="s">
        <v>300</v>
      </c>
      <c r="G35" s="56" t="s">
        <v>65</v>
      </c>
      <c r="H35" s="175">
        <v>650</v>
      </c>
      <c r="I35" s="154"/>
      <c r="J35" s="36" t="s">
        <v>503</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498</v>
      </c>
      <c r="B36" s="35" t="s">
        <v>754</v>
      </c>
      <c r="C36" s="56" t="s">
        <v>66</v>
      </c>
      <c r="D36" s="166">
        <v>700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754</v>
      </c>
      <c r="AA36" s="56" t="s">
        <v>854</v>
      </c>
      <c r="AB36" s="175">
        <v>100</v>
      </c>
      <c r="AC36" s="136"/>
      <c r="AD36" s="33"/>
    </row>
    <row r="37" spans="1:31" s="34" customFormat="1" ht="14.25" customHeight="1" x14ac:dyDescent="0.15">
      <c r="A37" s="344" t="s">
        <v>498</v>
      </c>
      <c r="B37" s="35" t="s">
        <v>992</v>
      </c>
      <c r="C37" s="56" t="s">
        <v>65</v>
      </c>
      <c r="D37" s="166">
        <v>1650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992</v>
      </c>
      <c r="AA37" s="56" t="s">
        <v>971</v>
      </c>
      <c r="AB37" s="175">
        <v>100</v>
      </c>
      <c r="AC37" s="136"/>
      <c r="AD37" s="33"/>
    </row>
    <row r="38" spans="1:31" s="34" customFormat="1" ht="14.25" customHeight="1" x14ac:dyDescent="0.15">
      <c r="A38" s="344" t="s">
        <v>498</v>
      </c>
      <c r="B38" s="35" t="s">
        <v>289</v>
      </c>
      <c r="C38" s="56" t="s">
        <v>67</v>
      </c>
      <c r="D38" s="166">
        <v>850</v>
      </c>
      <c r="E38" s="154"/>
      <c r="F38" s="35"/>
      <c r="G38" s="56"/>
      <c r="H38" s="175" t="s">
        <v>57</v>
      </c>
      <c r="I38" s="136"/>
      <c r="J38" s="35" t="s">
        <v>504</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498</v>
      </c>
      <c r="B39" s="35" t="s">
        <v>290</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498</v>
      </c>
      <c r="B40" s="38" t="s">
        <v>291</v>
      </c>
      <c r="C40" s="57" t="s">
        <v>795</v>
      </c>
      <c r="D40" s="168">
        <v>1900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860</v>
      </c>
      <c r="D41" s="497">
        <f>SUM(D35:D40)</f>
        <v>7700</v>
      </c>
      <c r="E41" s="501">
        <f>SUM(E35:E40)</f>
        <v>0</v>
      </c>
      <c r="F41" s="496"/>
      <c r="G41" s="425" t="s">
        <v>860</v>
      </c>
      <c r="H41" s="497">
        <f>SUM(H35:H40)</f>
        <v>650</v>
      </c>
      <c r="I41" s="500">
        <f>SUM(I35:I40)</f>
        <v>0</v>
      </c>
      <c r="J41" s="496"/>
      <c r="K41" s="425" t="s">
        <v>860</v>
      </c>
      <c r="L41" s="497">
        <f>SUM(L35:L40)</f>
        <v>900</v>
      </c>
      <c r="M41" s="500">
        <f>SUM(M35:M40)</f>
        <v>0</v>
      </c>
      <c r="N41" s="496"/>
      <c r="O41" s="78"/>
      <c r="P41" s="497"/>
      <c r="Q41" s="500"/>
      <c r="R41" s="496"/>
      <c r="S41" s="78"/>
      <c r="T41" s="497"/>
      <c r="U41" s="500"/>
      <c r="V41" s="496"/>
      <c r="W41" s="78"/>
      <c r="X41" s="497"/>
      <c r="Y41" s="500"/>
      <c r="Z41" s="496"/>
      <c r="AA41" s="425" t="s">
        <v>860</v>
      </c>
      <c r="AB41" s="497">
        <f>SUM(AB35:AB40)</f>
        <v>200</v>
      </c>
      <c r="AC41" s="500">
        <f>SUM(AC35:AC40)</f>
        <v>0</v>
      </c>
      <c r="AD41" s="29"/>
    </row>
    <row r="42" spans="1:31" ht="14.25" customHeight="1" x14ac:dyDescent="0.15">
      <c r="A42" s="344"/>
      <c r="B42" s="516" t="s">
        <v>1083</v>
      </c>
      <c r="C42" s="63"/>
      <c r="D42" s="171"/>
      <c r="E42" s="173"/>
      <c r="F42" s="100"/>
      <c r="G42" s="63"/>
      <c r="H42" s="182"/>
      <c r="I42" s="183"/>
      <c r="J42" s="100"/>
      <c r="K42" s="63"/>
      <c r="L42" s="455" t="s">
        <v>870</v>
      </c>
      <c r="M42" s="183">
        <f>D46+H46+L46+P46+T46+X46+AB46</f>
        <v>6850</v>
      </c>
      <c r="N42" s="100"/>
      <c r="O42" s="63"/>
      <c r="P42" s="455" t="s">
        <v>871</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498</v>
      </c>
      <c r="B43" s="36" t="s">
        <v>1073</v>
      </c>
      <c r="C43" s="58" t="s">
        <v>801</v>
      </c>
      <c r="D43" s="165">
        <v>1900</v>
      </c>
      <c r="E43" s="154"/>
      <c r="F43" s="36" t="s">
        <v>301</v>
      </c>
      <c r="G43" s="58" t="s">
        <v>1015</v>
      </c>
      <c r="H43" s="174">
        <v>1050</v>
      </c>
      <c r="I43" s="154"/>
      <c r="J43" s="36" t="s">
        <v>513</v>
      </c>
      <c r="K43" s="58" t="s">
        <v>584</v>
      </c>
      <c r="L43" s="174">
        <v>1000</v>
      </c>
      <c r="M43" s="154"/>
      <c r="N43" s="36"/>
      <c r="O43" s="58"/>
      <c r="P43" s="174" t="s">
        <v>57</v>
      </c>
      <c r="Q43" s="135"/>
      <c r="R43" s="36"/>
      <c r="S43" s="58"/>
      <c r="T43" s="174" t="s">
        <v>57</v>
      </c>
      <c r="U43" s="135"/>
      <c r="V43" s="36"/>
      <c r="W43" s="58"/>
      <c r="X43" s="174"/>
      <c r="Y43" s="135"/>
      <c r="Z43" s="36" t="s">
        <v>301</v>
      </c>
      <c r="AA43" s="58" t="s">
        <v>1016</v>
      </c>
      <c r="AB43" s="174">
        <v>150</v>
      </c>
      <c r="AC43" s="154"/>
      <c r="AD43" s="439"/>
    </row>
    <row r="44" spans="1:31" s="34" customFormat="1" ht="14.25" customHeight="1" x14ac:dyDescent="0.15">
      <c r="A44" s="344" t="s">
        <v>498</v>
      </c>
      <c r="B44" s="36" t="s">
        <v>1146</v>
      </c>
      <c r="C44" s="58" t="s">
        <v>70</v>
      </c>
      <c r="D44" s="165">
        <v>1800</v>
      </c>
      <c r="E44" s="154"/>
      <c r="F44" s="36"/>
      <c r="G44" s="58" t="s">
        <v>1018</v>
      </c>
      <c r="H44" s="174"/>
      <c r="I44" s="154"/>
      <c r="J44" s="36"/>
      <c r="K44" s="58"/>
      <c r="L44" s="174"/>
      <c r="M44" s="154"/>
      <c r="N44" s="36"/>
      <c r="O44" s="58"/>
      <c r="P44" s="174" t="s">
        <v>57</v>
      </c>
      <c r="Q44" s="135"/>
      <c r="R44" s="36"/>
      <c r="S44" s="58"/>
      <c r="T44" s="174" t="s">
        <v>57</v>
      </c>
      <c r="U44" s="135"/>
      <c r="V44" s="36"/>
      <c r="W44" s="58"/>
      <c r="X44" s="174"/>
      <c r="Y44" s="135"/>
      <c r="Z44" s="36" t="s">
        <v>1147</v>
      </c>
      <c r="AA44" s="58" t="s">
        <v>1118</v>
      </c>
      <c r="AB44" s="174">
        <v>150</v>
      </c>
      <c r="AC44" s="154"/>
      <c r="AD44" s="439"/>
    </row>
    <row r="45" spans="1:31" s="34" customFormat="1" ht="14.25" customHeight="1" x14ac:dyDescent="0.15">
      <c r="A45" s="344" t="s">
        <v>498</v>
      </c>
      <c r="B45" s="35"/>
      <c r="C45" s="56"/>
      <c r="D45" s="166"/>
      <c r="E45" s="154"/>
      <c r="F45" s="35" t="s">
        <v>1148</v>
      </c>
      <c r="G45" s="56" t="s">
        <v>1149</v>
      </c>
      <c r="H45" s="175">
        <v>750</v>
      </c>
      <c r="I45" s="136"/>
      <c r="J45" s="35"/>
      <c r="K45" s="56"/>
      <c r="L45" s="175"/>
      <c r="M45" s="136"/>
      <c r="N45" s="35"/>
      <c r="O45" s="56"/>
      <c r="P45" s="175"/>
      <c r="Q45" s="136"/>
      <c r="R45" s="35"/>
      <c r="S45" s="56"/>
      <c r="T45" s="175"/>
      <c r="U45" s="136"/>
      <c r="V45" s="35"/>
      <c r="W45" s="56"/>
      <c r="X45" s="175"/>
      <c r="Y45" s="136"/>
      <c r="Z45" s="36" t="s">
        <v>1148</v>
      </c>
      <c r="AA45" s="58" t="s">
        <v>1150</v>
      </c>
      <c r="AB45" s="165">
        <v>50</v>
      </c>
      <c r="AC45" s="136"/>
      <c r="AD45" s="33"/>
    </row>
    <row r="46" spans="1:31" s="34" customFormat="1" ht="14.25" customHeight="1" x14ac:dyDescent="0.15">
      <c r="A46" s="344"/>
      <c r="B46" s="496"/>
      <c r="C46" s="425" t="s">
        <v>860</v>
      </c>
      <c r="D46" s="497">
        <f>SUM(D43:D45)</f>
        <v>3700</v>
      </c>
      <c r="E46" s="500">
        <f>SUM(E43:E45)</f>
        <v>0</v>
      </c>
      <c r="F46" s="496"/>
      <c r="G46" s="425" t="s">
        <v>860</v>
      </c>
      <c r="H46" s="497">
        <f>SUM(H43:H45)</f>
        <v>1800</v>
      </c>
      <c r="I46" s="500">
        <f>SUM(I43:I45)</f>
        <v>0</v>
      </c>
      <c r="J46" s="496"/>
      <c r="K46" s="425" t="s">
        <v>860</v>
      </c>
      <c r="L46" s="497">
        <f>SUM(L43:L45)</f>
        <v>1000</v>
      </c>
      <c r="M46" s="500">
        <f>SUM(M43:M45)</f>
        <v>0</v>
      </c>
      <c r="N46" s="496"/>
      <c r="O46" s="78"/>
      <c r="P46" s="497"/>
      <c r="Q46" s="500"/>
      <c r="R46" s="496"/>
      <c r="S46" s="78"/>
      <c r="T46" s="497"/>
      <c r="U46" s="500"/>
      <c r="V46" s="496"/>
      <c r="W46" s="78"/>
      <c r="X46" s="497"/>
      <c r="Y46" s="500"/>
      <c r="Z46" s="496"/>
      <c r="AA46" s="78" t="s">
        <v>1017</v>
      </c>
      <c r="AB46" s="497">
        <f>SUM(AB43:AB45)</f>
        <v>350</v>
      </c>
      <c r="AC46" s="500">
        <f>SUM(AC43:AC45)</f>
        <v>0</v>
      </c>
      <c r="AD46" s="29"/>
    </row>
    <row r="47" spans="1:31" s="34" customFormat="1" ht="14.25" customHeight="1" x14ac:dyDescent="0.15">
      <c r="A47" s="344"/>
      <c r="B47" s="504" t="s">
        <v>861</v>
      </c>
      <c r="C47" s="425"/>
      <c r="D47" s="170">
        <f>D25+D33+D41+D46</f>
        <v>38000</v>
      </c>
      <c r="E47" s="499">
        <f>E25+E33+E41+E46</f>
        <v>0</v>
      </c>
      <c r="F47" s="504" t="s">
        <v>861</v>
      </c>
      <c r="G47" s="425"/>
      <c r="H47" s="170">
        <f>H25+H33+H41+H46</f>
        <v>10600</v>
      </c>
      <c r="I47" s="499">
        <f>I25+I33+I41+I46</f>
        <v>0</v>
      </c>
      <c r="J47" s="504" t="s">
        <v>861</v>
      </c>
      <c r="K47" s="425"/>
      <c r="L47" s="170">
        <f>L25+L33+L41+L46</f>
        <v>5400</v>
      </c>
      <c r="M47" s="499">
        <f>M25+M33+M41+M46</f>
        <v>0</v>
      </c>
      <c r="N47" s="504" t="s">
        <v>861</v>
      </c>
      <c r="O47" s="425"/>
      <c r="P47" s="170">
        <f>P25+P33+P41+P46</f>
        <v>2800</v>
      </c>
      <c r="Q47" s="499">
        <f>Q25+Q33+Q41+Q46</f>
        <v>0</v>
      </c>
      <c r="R47" s="504"/>
      <c r="S47" s="425"/>
      <c r="T47" s="170"/>
      <c r="U47" s="499"/>
      <c r="V47" s="504" t="s">
        <v>861</v>
      </c>
      <c r="W47" s="425"/>
      <c r="X47" s="170">
        <f>X25+X33+X41+X46</f>
        <v>250</v>
      </c>
      <c r="Y47" s="499">
        <f>Y25+Y33+Y41+Y46</f>
        <v>0</v>
      </c>
      <c r="Z47" s="504" t="s">
        <v>861</v>
      </c>
      <c r="AA47" s="425"/>
      <c r="AB47" s="170">
        <f>AB25+AB33+AB41+AB46</f>
        <v>4150</v>
      </c>
      <c r="AC47" s="501">
        <f>AC25+AC33+AC41+AC46</f>
        <v>0</v>
      </c>
      <c r="AD47" s="33"/>
    </row>
    <row r="48" spans="1:31" s="34" customFormat="1" ht="14.45" customHeight="1" x14ac:dyDescent="0.15">
      <c r="A48" s="346"/>
      <c r="B48" s="244" t="s">
        <v>57</v>
      </c>
      <c r="C48" s="433" t="s">
        <v>248</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985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jqZ4wX/VEDd45fjQhM/cJq0LGR7AFLUwTPQMlwvM94ABQvwVWxqFBn59MbaxxPUG4EQCYG11OOk8ptRT1F29CQ==" saltValue="4LM2to9oVK40Be3JB9B72g=="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501</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1086</v>
      </c>
      <c r="C7" s="479"/>
      <c r="D7" s="480"/>
      <c r="E7" s="473"/>
      <c r="F7" s="481"/>
      <c r="G7" s="479"/>
      <c r="H7" s="55"/>
      <c r="I7" s="61"/>
      <c r="J7" s="481"/>
      <c r="K7" s="479"/>
      <c r="L7" s="483" t="s">
        <v>872</v>
      </c>
      <c r="M7" s="474">
        <f>D14+H14+L14+P14+T14+X14+AB14</f>
        <v>14300</v>
      </c>
      <c r="N7" s="481"/>
      <c r="O7" s="479"/>
      <c r="P7" s="483" t="s">
        <v>873</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498</v>
      </c>
      <c r="B8" s="35" t="s">
        <v>735</v>
      </c>
      <c r="C8" s="56" t="s">
        <v>46</v>
      </c>
      <c r="D8" s="166">
        <v>2350</v>
      </c>
      <c r="E8" s="154"/>
      <c r="F8" s="35" t="s">
        <v>1184</v>
      </c>
      <c r="G8" s="56" t="s">
        <v>1183</v>
      </c>
      <c r="H8" s="175">
        <v>500</v>
      </c>
      <c r="I8" s="154"/>
      <c r="J8" s="35" t="s">
        <v>267</v>
      </c>
      <c r="K8" s="56" t="s">
        <v>46</v>
      </c>
      <c r="L8" s="175">
        <v>1000</v>
      </c>
      <c r="M8" s="154"/>
      <c r="N8" s="35"/>
      <c r="O8" s="56"/>
      <c r="P8" s="175" t="s">
        <v>906</v>
      </c>
      <c r="Q8" s="154"/>
      <c r="R8" s="35"/>
      <c r="S8" s="56"/>
      <c r="T8" s="175" t="s">
        <v>783</v>
      </c>
      <c r="U8" s="154"/>
      <c r="V8" s="35"/>
      <c r="W8" s="56"/>
      <c r="X8" s="166"/>
      <c r="Y8" s="154"/>
      <c r="Z8" s="35" t="s">
        <v>735</v>
      </c>
      <c r="AA8" s="56" t="s">
        <v>47</v>
      </c>
      <c r="AB8" s="175">
        <v>100</v>
      </c>
      <c r="AC8" s="154"/>
      <c r="AD8" s="29" t="s">
        <v>286</v>
      </c>
    </row>
    <row r="9" spans="1:31" s="34" customFormat="1" ht="15.95" customHeight="1" x14ac:dyDescent="0.15">
      <c r="A9" s="344" t="s">
        <v>498</v>
      </c>
      <c r="B9" s="35" t="s">
        <v>734</v>
      </c>
      <c r="C9" s="56" t="s">
        <v>50</v>
      </c>
      <c r="D9" s="166">
        <v>1750</v>
      </c>
      <c r="E9" s="154"/>
      <c r="F9" s="35" t="s">
        <v>1185</v>
      </c>
      <c r="G9" s="56" t="s">
        <v>50</v>
      </c>
      <c r="H9" s="175">
        <v>500</v>
      </c>
      <c r="I9" s="154"/>
      <c r="J9" s="476"/>
      <c r="K9" s="99"/>
      <c r="L9" s="99"/>
      <c r="M9" s="511"/>
      <c r="N9" s="35"/>
      <c r="O9" s="56"/>
      <c r="P9" s="175" t="s">
        <v>783</v>
      </c>
      <c r="Q9" s="154"/>
      <c r="R9" s="35"/>
      <c r="S9" s="56"/>
      <c r="T9" s="175" t="s">
        <v>783</v>
      </c>
      <c r="U9" s="136"/>
      <c r="V9" s="35"/>
      <c r="W9" s="56"/>
      <c r="X9" s="166"/>
      <c r="Y9" s="154"/>
      <c r="Z9" s="35" t="s">
        <v>734</v>
      </c>
      <c r="AA9" s="56" t="s">
        <v>49</v>
      </c>
      <c r="AB9" s="175">
        <v>150</v>
      </c>
      <c r="AC9" s="154"/>
      <c r="AD9" s="33" t="s">
        <v>15</v>
      </c>
    </row>
    <row r="10" spans="1:31" s="34" customFormat="1" ht="15.95" customHeight="1" x14ac:dyDescent="0.15">
      <c r="A10" s="344" t="s">
        <v>498</v>
      </c>
      <c r="B10" s="35" t="s">
        <v>733</v>
      </c>
      <c r="C10" s="56" t="s">
        <v>973</v>
      </c>
      <c r="D10" s="166">
        <v>2650</v>
      </c>
      <c r="E10" s="154"/>
      <c r="F10" s="35" t="s">
        <v>268</v>
      </c>
      <c r="G10" s="56" t="s">
        <v>840</v>
      </c>
      <c r="H10" s="175">
        <v>1050</v>
      </c>
      <c r="I10" s="154"/>
      <c r="J10" s="35" t="s">
        <v>269</v>
      </c>
      <c r="K10" s="56" t="s">
        <v>48</v>
      </c>
      <c r="L10" s="175">
        <v>300</v>
      </c>
      <c r="M10" s="154"/>
      <c r="N10" s="35"/>
      <c r="O10" s="56"/>
      <c r="P10" s="175" t="s">
        <v>975</v>
      </c>
      <c r="Q10" s="136"/>
      <c r="R10" s="35"/>
      <c r="S10" s="56"/>
      <c r="T10" s="175" t="s">
        <v>906</v>
      </c>
      <c r="U10" s="136"/>
      <c r="V10" s="35"/>
      <c r="W10" s="56"/>
      <c r="X10" s="166"/>
      <c r="Y10" s="154"/>
      <c r="Z10" s="35" t="s">
        <v>268</v>
      </c>
      <c r="AA10" s="56" t="s">
        <v>1052</v>
      </c>
      <c r="AB10" s="175">
        <v>350</v>
      </c>
      <c r="AC10" s="136"/>
      <c r="AD10" s="33" t="s">
        <v>17</v>
      </c>
    </row>
    <row r="11" spans="1:31" s="34" customFormat="1" ht="15.95" customHeight="1" x14ac:dyDescent="0.15">
      <c r="A11" s="344" t="s">
        <v>498</v>
      </c>
      <c r="B11" s="35" t="s">
        <v>732</v>
      </c>
      <c r="C11" s="56" t="s">
        <v>974</v>
      </c>
      <c r="D11" s="166">
        <v>950</v>
      </c>
      <c r="E11" s="154"/>
      <c r="F11" s="35"/>
      <c r="G11" s="56"/>
      <c r="H11" s="175"/>
      <c r="I11" s="154"/>
      <c r="J11" s="35" t="s">
        <v>270</v>
      </c>
      <c r="K11" s="56" t="s">
        <v>51</v>
      </c>
      <c r="L11" s="175">
        <v>300</v>
      </c>
      <c r="M11" s="154"/>
      <c r="N11" s="35"/>
      <c r="O11" s="56"/>
      <c r="P11" s="175" t="s">
        <v>975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498</v>
      </c>
      <c r="B12" s="35" t="s">
        <v>731</v>
      </c>
      <c r="C12" s="56" t="s">
        <v>53</v>
      </c>
      <c r="D12" s="166">
        <v>1150</v>
      </c>
      <c r="E12" s="154"/>
      <c r="F12" s="476"/>
      <c r="G12" s="99"/>
      <c r="H12" s="99"/>
      <c r="I12" s="511"/>
      <c r="J12" s="35" t="s">
        <v>271</v>
      </c>
      <c r="K12" s="56" t="s">
        <v>52</v>
      </c>
      <c r="L12" s="175">
        <v>1200</v>
      </c>
      <c r="M12" s="154"/>
      <c r="N12" s="476"/>
      <c r="O12" s="99"/>
      <c r="P12" s="518" t="s">
        <v>907</v>
      </c>
      <c r="Q12" s="511"/>
      <c r="R12" s="35"/>
      <c r="S12" s="56"/>
      <c r="T12" s="175" t="s">
        <v>783</v>
      </c>
      <c r="U12" s="136"/>
      <c r="V12" s="35"/>
      <c r="W12" s="56"/>
      <c r="X12" s="166"/>
      <c r="Y12" s="154"/>
      <c r="Z12" s="476"/>
      <c r="AA12" s="99"/>
      <c r="AB12" s="99"/>
      <c r="AC12" s="530"/>
    </row>
    <row r="13" spans="1:31" s="34" customFormat="1" ht="15.95" customHeight="1" x14ac:dyDescent="0.15">
      <c r="A13" s="344" t="s">
        <v>498</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880</v>
      </c>
    </row>
    <row r="14" spans="1:31" s="34" customFormat="1" ht="15.95" customHeight="1" x14ac:dyDescent="0.15">
      <c r="A14" s="344"/>
      <c r="B14" s="496"/>
      <c r="C14" s="425" t="s">
        <v>860</v>
      </c>
      <c r="D14" s="497">
        <f>SUM(D8:D13)</f>
        <v>8850</v>
      </c>
      <c r="E14" s="500">
        <f>SUM(E8:E13)</f>
        <v>0</v>
      </c>
      <c r="F14" s="496"/>
      <c r="G14" s="425" t="s">
        <v>860</v>
      </c>
      <c r="H14" s="497">
        <f>SUM(H8:H13)</f>
        <v>2050</v>
      </c>
      <c r="I14" s="500">
        <f>SUM(I8:I13)</f>
        <v>0</v>
      </c>
      <c r="J14" s="496"/>
      <c r="K14" s="425" t="s">
        <v>860</v>
      </c>
      <c r="L14" s="497">
        <f>SUM(L8:L13)</f>
        <v>2800</v>
      </c>
      <c r="M14" s="500">
        <f>SUM(M8:M13)</f>
        <v>0</v>
      </c>
      <c r="N14" s="496"/>
      <c r="O14" s="425"/>
      <c r="P14" s="497"/>
      <c r="Q14" s="500"/>
      <c r="R14" s="496"/>
      <c r="S14" s="425"/>
      <c r="T14" s="497"/>
      <c r="U14" s="500"/>
      <c r="V14" s="496"/>
      <c r="W14" s="78"/>
      <c r="X14" s="497"/>
      <c r="Y14" s="500"/>
      <c r="Z14" s="496"/>
      <c r="AA14" s="425" t="s">
        <v>860</v>
      </c>
      <c r="AB14" s="497">
        <f>SUM(AB8:AB13)</f>
        <v>600</v>
      </c>
      <c r="AC14" s="500">
        <f>SUM(AC8:AC13)</f>
        <v>0</v>
      </c>
      <c r="AD14" s="251" t="s">
        <v>767</v>
      </c>
    </row>
    <row r="15" spans="1:31" s="34" customFormat="1" ht="15.95" customHeight="1" x14ac:dyDescent="0.15">
      <c r="A15" s="344"/>
      <c r="B15" s="517" t="s">
        <v>1084</v>
      </c>
      <c r="C15" s="479"/>
      <c r="D15" s="480"/>
      <c r="E15" s="473"/>
      <c r="F15" s="481"/>
      <c r="G15" s="479"/>
      <c r="H15" s="55"/>
      <c r="I15" s="61"/>
      <c r="J15" s="481"/>
      <c r="K15" s="479"/>
      <c r="L15" s="483" t="s">
        <v>874</v>
      </c>
      <c r="M15" s="474">
        <f>D22+H22+L22+P22+T22+X22+AB22</f>
        <v>14850</v>
      </c>
      <c r="N15" s="481"/>
      <c r="O15" s="479"/>
      <c r="P15" s="483" t="s">
        <v>875</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498</v>
      </c>
      <c r="B16" s="35" t="s">
        <v>1072</v>
      </c>
      <c r="C16" s="56" t="s">
        <v>55</v>
      </c>
      <c r="D16" s="172">
        <v>3200</v>
      </c>
      <c r="E16" s="154"/>
      <c r="F16" s="35" t="s">
        <v>273</v>
      </c>
      <c r="G16" s="56" t="s">
        <v>841</v>
      </c>
      <c r="H16" s="175">
        <v>1700</v>
      </c>
      <c r="I16" s="154"/>
      <c r="J16" s="35" t="s">
        <v>272</v>
      </c>
      <c r="K16" s="56" t="s">
        <v>56</v>
      </c>
      <c r="L16" s="175">
        <v>550</v>
      </c>
      <c r="M16" s="154"/>
      <c r="N16" s="35"/>
      <c r="O16" s="56"/>
      <c r="P16" s="175" t="s">
        <v>906</v>
      </c>
      <c r="Q16" s="477"/>
      <c r="R16" s="35"/>
      <c r="S16" s="56"/>
      <c r="T16" s="175" t="s">
        <v>907</v>
      </c>
      <c r="U16" s="478"/>
      <c r="V16" s="35"/>
      <c r="W16" s="56"/>
      <c r="X16" s="175"/>
      <c r="Y16" s="478"/>
      <c r="Z16" s="35" t="s">
        <v>1072</v>
      </c>
      <c r="AA16" s="56" t="s">
        <v>1022</v>
      </c>
      <c r="AB16" s="175">
        <v>250</v>
      </c>
      <c r="AC16" s="136"/>
      <c r="AD16" s="251" t="s">
        <v>768</v>
      </c>
    </row>
    <row r="17" spans="1:31" ht="15.95" customHeight="1" x14ac:dyDescent="0.15">
      <c r="A17" s="344" t="s">
        <v>498</v>
      </c>
      <c r="B17" s="476"/>
      <c r="C17" s="99"/>
      <c r="D17" s="99"/>
      <c r="E17" s="512"/>
      <c r="F17" s="35" t="s">
        <v>1191</v>
      </c>
      <c r="G17" s="56" t="s">
        <v>60</v>
      </c>
      <c r="H17" s="175">
        <v>650</v>
      </c>
      <c r="I17" s="154"/>
      <c r="J17" s="35" t="s">
        <v>274</v>
      </c>
      <c r="K17" s="56" t="s">
        <v>583</v>
      </c>
      <c r="L17" s="175">
        <v>1300</v>
      </c>
      <c r="M17" s="154"/>
      <c r="N17" s="35"/>
      <c r="O17" s="56"/>
      <c r="P17" s="175"/>
      <c r="Q17" s="478"/>
      <c r="R17" s="35"/>
      <c r="S17" s="56"/>
      <c r="T17" s="175"/>
      <c r="U17" s="478"/>
      <c r="V17" s="35"/>
      <c r="W17" s="56"/>
      <c r="X17" s="175"/>
      <c r="Y17" s="478"/>
      <c r="Z17" s="35" t="s">
        <v>273</v>
      </c>
      <c r="AA17" s="56" t="s">
        <v>1053</v>
      </c>
      <c r="AB17" s="175">
        <v>250</v>
      </c>
      <c r="AC17" s="136"/>
      <c r="AD17" s="33" t="s">
        <v>767</v>
      </c>
      <c r="AE17" s="31"/>
    </row>
    <row r="18" spans="1:31" s="34" customFormat="1" ht="15.95" customHeight="1" x14ac:dyDescent="0.15">
      <c r="A18" s="344" t="s">
        <v>498</v>
      </c>
      <c r="B18" s="35" t="s">
        <v>1144</v>
      </c>
      <c r="C18" s="56" t="s">
        <v>59</v>
      </c>
      <c r="D18" s="172">
        <v>1100</v>
      </c>
      <c r="E18" s="154"/>
      <c r="F18" s="35" t="s">
        <v>1186</v>
      </c>
      <c r="G18" s="56" t="s">
        <v>1187</v>
      </c>
      <c r="H18" s="175">
        <v>200</v>
      </c>
      <c r="I18" s="477"/>
      <c r="J18" s="35"/>
      <c r="K18" s="56"/>
      <c r="L18" s="175"/>
      <c r="M18" s="477"/>
      <c r="N18" s="35"/>
      <c r="O18" s="56"/>
      <c r="P18" s="175" t="s">
        <v>57</v>
      </c>
      <c r="Q18" s="478"/>
      <c r="R18" s="35"/>
      <c r="S18" s="56"/>
      <c r="T18" s="175" t="s">
        <v>57</v>
      </c>
      <c r="U18" s="478"/>
      <c r="V18" s="35"/>
      <c r="W18" s="56"/>
      <c r="X18" s="175"/>
      <c r="Y18" s="478"/>
      <c r="Z18" s="35" t="s">
        <v>1144</v>
      </c>
      <c r="AA18" s="56" t="s">
        <v>1060</v>
      </c>
      <c r="AB18" s="175">
        <v>100</v>
      </c>
      <c r="AC18" s="136"/>
      <c r="AD18" s="33"/>
    </row>
    <row r="19" spans="1:31" s="34" customFormat="1" ht="15.95" customHeight="1" x14ac:dyDescent="0.15">
      <c r="A19" s="344" t="s">
        <v>498</v>
      </c>
      <c r="B19" s="35" t="s">
        <v>1190</v>
      </c>
      <c r="C19" s="56" t="s">
        <v>60</v>
      </c>
      <c r="D19" s="166">
        <v>2000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1190</v>
      </c>
      <c r="AA19" s="56" t="s">
        <v>1058</v>
      </c>
      <c r="AB19" s="175">
        <v>150</v>
      </c>
      <c r="AC19" s="136"/>
      <c r="AD19" s="33"/>
    </row>
    <row r="20" spans="1:31" s="34" customFormat="1" ht="15.95" customHeight="1" x14ac:dyDescent="0.15">
      <c r="A20" s="344" t="s">
        <v>498</v>
      </c>
      <c r="B20" s="35" t="s">
        <v>298</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498</v>
      </c>
      <c r="B21" s="38" t="s">
        <v>994</v>
      </c>
      <c r="C21" s="57" t="s">
        <v>54</v>
      </c>
      <c r="D21" s="168">
        <v>1700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t="s">
        <v>994</v>
      </c>
      <c r="AA21" s="57" t="s">
        <v>1195</v>
      </c>
      <c r="AB21" s="168">
        <v>50</v>
      </c>
      <c r="AC21" s="154"/>
      <c r="AD21" s="33"/>
    </row>
    <row r="22" spans="1:31" s="34" customFormat="1" ht="15.95" customHeight="1" x14ac:dyDescent="0.15">
      <c r="A22" s="344"/>
      <c r="B22" s="496"/>
      <c r="C22" s="425" t="s">
        <v>860</v>
      </c>
      <c r="D22" s="497">
        <f>SUM(D16:D21)</f>
        <v>9650</v>
      </c>
      <c r="E22" s="500">
        <f>SUM(E16:E21)</f>
        <v>0</v>
      </c>
      <c r="F22" s="496"/>
      <c r="G22" s="425" t="s">
        <v>860</v>
      </c>
      <c r="H22" s="497">
        <f>SUM(H16:H21)</f>
        <v>2550</v>
      </c>
      <c r="I22" s="500">
        <f>SUM(I16:I21)</f>
        <v>0</v>
      </c>
      <c r="J22" s="496"/>
      <c r="K22" s="425" t="s">
        <v>860</v>
      </c>
      <c r="L22" s="497">
        <f>SUM(L16:L21)</f>
        <v>1850</v>
      </c>
      <c r="M22" s="500">
        <f>SUM(M16:M21)</f>
        <v>0</v>
      </c>
      <c r="N22" s="496"/>
      <c r="O22" s="425"/>
      <c r="P22" s="497"/>
      <c r="Q22" s="500"/>
      <c r="R22" s="496"/>
      <c r="S22" s="78"/>
      <c r="T22" s="497"/>
      <c r="U22" s="500"/>
      <c r="V22" s="496"/>
      <c r="W22" s="78"/>
      <c r="X22" s="497"/>
      <c r="Y22" s="500"/>
      <c r="Z22" s="496"/>
      <c r="AA22" s="425" t="s">
        <v>680</v>
      </c>
      <c r="AB22" s="497">
        <f>SUM(AB16:AB21)</f>
        <v>800</v>
      </c>
      <c r="AC22" s="500">
        <f>SUM(AC16:AC21)</f>
        <v>0</v>
      </c>
      <c r="AD22" s="33"/>
    </row>
    <row r="23" spans="1:31" ht="15.95" customHeight="1" x14ac:dyDescent="0.15">
      <c r="A23" s="344"/>
      <c r="B23" s="504" t="s">
        <v>876</v>
      </c>
      <c r="C23" s="425"/>
      <c r="D23" s="170">
        <f>D14+D22</f>
        <v>18500</v>
      </c>
      <c r="E23" s="499">
        <f>E14+E22</f>
        <v>0</v>
      </c>
      <c r="F23" s="504" t="s">
        <v>877</v>
      </c>
      <c r="G23" s="425"/>
      <c r="H23" s="170">
        <f>H14+H22</f>
        <v>4600</v>
      </c>
      <c r="I23" s="499">
        <f>I14+I22</f>
        <v>0</v>
      </c>
      <c r="J23" s="504" t="s">
        <v>877</v>
      </c>
      <c r="K23" s="425"/>
      <c r="L23" s="170">
        <f>L14+L22</f>
        <v>4650</v>
      </c>
      <c r="M23" s="499">
        <f>M14+M22</f>
        <v>0</v>
      </c>
      <c r="N23" s="504"/>
      <c r="O23" s="425"/>
      <c r="P23" s="170"/>
      <c r="Q23" s="499"/>
      <c r="R23" s="504"/>
      <c r="S23" s="425"/>
      <c r="T23" s="170"/>
      <c r="U23" s="499"/>
      <c r="V23" s="44"/>
      <c r="W23" s="425"/>
      <c r="X23" s="170"/>
      <c r="Y23" s="499"/>
      <c r="Z23" s="504" t="s">
        <v>877</v>
      </c>
      <c r="AA23" s="425"/>
      <c r="AB23" s="170">
        <f>AB14+AB22</f>
        <v>1400</v>
      </c>
      <c r="AC23" s="501">
        <f>AC14+AC22</f>
        <v>0</v>
      </c>
      <c r="AD23" s="33"/>
      <c r="AE23" s="31"/>
    </row>
    <row r="24" spans="1:31" s="34" customFormat="1" ht="15.95" customHeight="1" x14ac:dyDescent="0.15">
      <c r="A24" s="344"/>
      <c r="B24" s="517" t="s">
        <v>1085</v>
      </c>
      <c r="C24" s="479"/>
      <c r="D24" s="480"/>
      <c r="E24" s="473"/>
      <c r="F24" s="481"/>
      <c r="G24" s="479"/>
      <c r="H24" s="482"/>
      <c r="I24" s="474"/>
      <c r="J24" s="481"/>
      <c r="K24" s="479"/>
      <c r="L24" s="483" t="s">
        <v>878</v>
      </c>
      <c r="M24" s="474">
        <f>D35+H35+L35+P35+T35+X35+AB35</f>
        <v>17450</v>
      </c>
      <c r="N24" s="481"/>
      <c r="O24" s="479"/>
      <c r="P24" s="483" t="s">
        <v>879</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498</v>
      </c>
      <c r="B25" s="35" t="s">
        <v>1071</v>
      </c>
      <c r="C25" s="56" t="s">
        <v>58</v>
      </c>
      <c r="D25" s="172">
        <v>850</v>
      </c>
      <c r="E25" s="154"/>
      <c r="F25" s="35" t="s">
        <v>1188</v>
      </c>
      <c r="G25" s="56" t="s">
        <v>58</v>
      </c>
      <c r="H25" s="172">
        <v>200</v>
      </c>
      <c r="I25" s="154"/>
      <c r="J25" s="476"/>
      <c r="K25" s="99"/>
      <c r="L25" s="99"/>
      <c r="M25" s="511"/>
      <c r="N25" s="476"/>
      <c r="O25" s="99"/>
      <c r="P25" s="518" t="s">
        <v>907</v>
      </c>
      <c r="Q25" s="511"/>
      <c r="R25" s="476"/>
      <c r="S25" s="99"/>
      <c r="T25" s="503" t="s">
        <v>783</v>
      </c>
      <c r="U25" s="511"/>
      <c r="V25" s="476"/>
      <c r="W25" s="99"/>
      <c r="X25" s="99"/>
      <c r="Y25" s="511"/>
      <c r="Z25" s="476"/>
      <c r="AA25" s="99"/>
      <c r="AB25" s="99"/>
      <c r="AC25" s="530"/>
      <c r="AD25" s="33"/>
    </row>
    <row r="26" spans="1:31" s="34" customFormat="1" ht="15.95" customHeight="1" x14ac:dyDescent="0.15">
      <c r="A26" s="344" t="s">
        <v>498</v>
      </c>
      <c r="B26" s="35" t="s">
        <v>965</v>
      </c>
      <c r="C26" s="56" t="s">
        <v>76</v>
      </c>
      <c r="D26" s="166">
        <v>3050</v>
      </c>
      <c r="E26" s="154"/>
      <c r="F26" s="35" t="s">
        <v>1161</v>
      </c>
      <c r="G26" s="56" t="s">
        <v>76</v>
      </c>
      <c r="H26" s="175">
        <v>650</v>
      </c>
      <c r="I26" s="154"/>
      <c r="J26" s="35" t="s">
        <v>515</v>
      </c>
      <c r="K26" s="56" t="s">
        <v>76</v>
      </c>
      <c r="L26" s="175">
        <v>1000</v>
      </c>
      <c r="M26" s="154"/>
      <c r="N26" s="35"/>
      <c r="O26" s="56"/>
      <c r="P26" s="175" t="s">
        <v>57</v>
      </c>
      <c r="Q26" s="136"/>
      <c r="R26" s="35"/>
      <c r="S26" s="56"/>
      <c r="T26" s="175" t="s">
        <v>889</v>
      </c>
      <c r="U26" s="136"/>
      <c r="V26" s="35"/>
      <c r="W26" s="56"/>
      <c r="X26" s="175"/>
      <c r="Y26" s="136"/>
      <c r="Z26" s="35" t="s">
        <v>965</v>
      </c>
      <c r="AA26" s="56" t="s">
        <v>1165</v>
      </c>
      <c r="AB26" s="175">
        <v>150</v>
      </c>
      <c r="AC26" s="154"/>
      <c r="AD26" s="33"/>
    </row>
    <row r="27" spans="1:31" s="34" customFormat="1" ht="15.95" customHeight="1" x14ac:dyDescent="0.15">
      <c r="A27" s="344" t="s">
        <v>498</v>
      </c>
      <c r="B27" s="35" t="s">
        <v>295</v>
      </c>
      <c r="C27" s="56" t="s">
        <v>77</v>
      </c>
      <c r="D27" s="166">
        <v>650</v>
      </c>
      <c r="E27" s="154"/>
      <c r="F27" s="35" t="s">
        <v>1164</v>
      </c>
      <c r="G27" s="56" t="s">
        <v>77</v>
      </c>
      <c r="H27" s="175">
        <v>200</v>
      </c>
      <c r="I27" s="136"/>
      <c r="J27" s="35"/>
      <c r="K27" s="56"/>
      <c r="L27" s="175"/>
      <c r="M27" s="136"/>
      <c r="N27" s="35"/>
      <c r="O27" s="56"/>
      <c r="P27" s="175" t="s">
        <v>57</v>
      </c>
      <c r="Q27" s="136"/>
      <c r="R27" s="35"/>
      <c r="S27" s="56"/>
      <c r="T27" s="175" t="s">
        <v>57</v>
      </c>
      <c r="U27" s="136"/>
      <c r="V27" s="35"/>
      <c r="W27" s="56"/>
      <c r="X27" s="175"/>
      <c r="Y27" s="136"/>
      <c r="Z27" s="35" t="s">
        <v>295</v>
      </c>
      <c r="AA27" s="56" t="s">
        <v>1166</v>
      </c>
      <c r="AB27" s="175">
        <v>50</v>
      </c>
      <c r="AC27" s="136"/>
      <c r="AD27" s="33"/>
    </row>
    <row r="28" spans="1:31" s="34" customFormat="1" ht="15.95" customHeight="1" x14ac:dyDescent="0.15">
      <c r="A28" s="344" t="s">
        <v>498</v>
      </c>
      <c r="B28" s="35" t="s">
        <v>1121</v>
      </c>
      <c r="C28" s="56" t="s">
        <v>78</v>
      </c>
      <c r="D28" s="166">
        <v>1200</v>
      </c>
      <c r="E28" s="154"/>
      <c r="F28" s="35" t="s">
        <v>1162</v>
      </c>
      <c r="G28" s="56" t="s">
        <v>78</v>
      </c>
      <c r="H28" s="175">
        <v>250</v>
      </c>
      <c r="I28" s="154"/>
      <c r="J28" s="35" t="s">
        <v>516</v>
      </c>
      <c r="K28" s="56" t="s">
        <v>78</v>
      </c>
      <c r="L28" s="175">
        <v>350</v>
      </c>
      <c r="M28" s="154"/>
      <c r="N28" s="35"/>
      <c r="O28" s="56"/>
      <c r="P28" s="175" t="s">
        <v>57</v>
      </c>
      <c r="Q28" s="136"/>
      <c r="R28" s="35"/>
      <c r="S28" s="56"/>
      <c r="T28" s="175" t="s">
        <v>57</v>
      </c>
      <c r="U28" s="136"/>
      <c r="V28" s="35"/>
      <c r="W28" s="56"/>
      <c r="X28" s="175"/>
      <c r="Y28" s="136"/>
      <c r="Z28" s="35" t="s">
        <v>1121</v>
      </c>
      <c r="AA28" s="56" t="s">
        <v>1167</v>
      </c>
      <c r="AB28" s="175">
        <v>50</v>
      </c>
      <c r="AC28" s="154"/>
      <c r="AD28" s="33"/>
    </row>
    <row r="29" spans="1:31" s="34" customFormat="1" ht="15.95" customHeight="1" x14ac:dyDescent="0.15">
      <c r="A29" s="344" t="s">
        <v>498</v>
      </c>
      <c r="B29" s="35" t="s">
        <v>296</v>
      </c>
      <c r="C29" s="56" t="s">
        <v>575</v>
      </c>
      <c r="D29" s="166">
        <v>1050</v>
      </c>
      <c r="E29" s="154"/>
      <c r="F29" s="35"/>
      <c r="G29" s="56"/>
      <c r="H29" s="175" t="s">
        <v>1160</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498</v>
      </c>
      <c r="B30" s="35" t="s">
        <v>297</v>
      </c>
      <c r="C30" s="56" t="s">
        <v>576</v>
      </c>
      <c r="D30" s="166">
        <v>1450</v>
      </c>
      <c r="E30" s="154"/>
      <c r="F30" s="35"/>
      <c r="G30" s="56"/>
      <c r="H30" s="175" t="s">
        <v>1160</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498</v>
      </c>
      <c r="B31" s="35" t="s">
        <v>1159</v>
      </c>
      <c r="C31" s="56" t="s">
        <v>79</v>
      </c>
      <c r="D31" s="166">
        <v>1600</v>
      </c>
      <c r="E31" s="154"/>
      <c r="F31" s="35" t="s">
        <v>1163</v>
      </c>
      <c r="G31" s="56" t="s">
        <v>79</v>
      </c>
      <c r="H31" s="175">
        <v>200</v>
      </c>
      <c r="I31" s="136"/>
      <c r="J31" s="35"/>
      <c r="K31" s="56"/>
      <c r="L31" s="175"/>
      <c r="M31" s="136"/>
      <c r="N31" s="35"/>
      <c r="O31" s="56"/>
      <c r="P31" s="175" t="s">
        <v>57</v>
      </c>
      <c r="Q31" s="136"/>
      <c r="R31" s="35"/>
      <c r="S31" s="56"/>
      <c r="T31" s="175" t="s">
        <v>57</v>
      </c>
      <c r="U31" s="136"/>
      <c r="V31" s="35"/>
      <c r="W31" s="56"/>
      <c r="X31" s="175"/>
      <c r="Y31" s="136"/>
      <c r="Z31" s="35" t="s">
        <v>1159</v>
      </c>
      <c r="AA31" s="56" t="s">
        <v>1168</v>
      </c>
      <c r="AB31" s="175">
        <v>100</v>
      </c>
      <c r="AC31" s="136"/>
      <c r="AD31" s="33"/>
    </row>
    <row r="32" spans="1:31" s="34" customFormat="1" ht="15.95" customHeight="1" x14ac:dyDescent="0.15">
      <c r="A32" s="344" t="s">
        <v>498</v>
      </c>
      <c r="B32" s="35" t="s">
        <v>1192</v>
      </c>
      <c r="C32" s="56" t="s">
        <v>81</v>
      </c>
      <c r="D32" s="175">
        <v>800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1192</v>
      </c>
      <c r="AA32" s="56" t="s">
        <v>1143</v>
      </c>
      <c r="AB32" s="175">
        <v>50</v>
      </c>
      <c r="AC32" s="136"/>
      <c r="AD32" s="33"/>
    </row>
    <row r="33" spans="1:30" s="34" customFormat="1" ht="15.95" customHeight="1" x14ac:dyDescent="0.15">
      <c r="A33" s="344" t="s">
        <v>498</v>
      </c>
      <c r="B33" s="35" t="s">
        <v>304</v>
      </c>
      <c r="C33" s="56" t="s">
        <v>755</v>
      </c>
      <c r="D33" s="166">
        <v>1250</v>
      </c>
      <c r="E33" s="154"/>
      <c r="F33" s="35"/>
      <c r="G33" s="56"/>
      <c r="H33" s="175" t="s">
        <v>57</v>
      </c>
      <c r="I33" s="136"/>
      <c r="J33" s="35" t="s">
        <v>518</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498</v>
      </c>
      <c r="B34" s="38" t="s">
        <v>305</v>
      </c>
      <c r="C34" s="57" t="s">
        <v>756</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899</v>
      </c>
      <c r="C35" s="425"/>
      <c r="D35" s="170">
        <f>SUM(D25:D34)</f>
        <v>13450</v>
      </c>
      <c r="E35" s="499">
        <f>SUM(E25:E34)</f>
        <v>0</v>
      </c>
      <c r="F35" s="504" t="s">
        <v>899</v>
      </c>
      <c r="G35" s="425"/>
      <c r="H35" s="170">
        <f>SUM(H25:H34)</f>
        <v>1500</v>
      </c>
      <c r="I35" s="499">
        <f>SUM(I25:I34)</f>
        <v>0</v>
      </c>
      <c r="J35" s="504" t="s">
        <v>899</v>
      </c>
      <c r="K35" s="425"/>
      <c r="L35" s="170">
        <f>SUM(L25:L34)</f>
        <v>2100</v>
      </c>
      <c r="M35" s="499">
        <f>SUM(M25:M34)</f>
        <v>0</v>
      </c>
      <c r="N35" s="45"/>
      <c r="O35" s="78"/>
      <c r="P35" s="170"/>
      <c r="Q35" s="502"/>
      <c r="R35" s="45"/>
      <c r="S35" s="78"/>
      <c r="T35" s="170"/>
      <c r="U35" s="502"/>
      <c r="V35" s="45"/>
      <c r="W35" s="78"/>
      <c r="X35" s="170"/>
      <c r="Y35" s="502"/>
      <c r="Z35" s="504" t="s">
        <v>899</v>
      </c>
      <c r="AA35" s="425"/>
      <c r="AB35" s="170">
        <f>SUM(AB25:AB34)</f>
        <v>400</v>
      </c>
      <c r="AC35" s="501">
        <f>SUM(AC25:AC34)</f>
        <v>0</v>
      </c>
      <c r="AD35" s="29"/>
    </row>
    <row r="36" spans="1:30" s="34" customFormat="1" ht="15.95" customHeight="1" x14ac:dyDescent="0.15">
      <c r="B36" s="244" t="s">
        <v>57</v>
      </c>
      <c r="C36" s="6" t="s">
        <v>248</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985</v>
      </c>
      <c r="AD36" s="33"/>
    </row>
    <row r="37" spans="1:30" s="34" customFormat="1" ht="15.95" customHeight="1" x14ac:dyDescent="0.15">
      <c r="A37" s="26"/>
      <c r="B37" s="542" t="s">
        <v>976</v>
      </c>
      <c r="C37" s="6" t="s">
        <v>977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gRkr1uGYaQsuTZCEk/z3GCTYWgqqQ8OTccAxOOfKm4NSt8PJcb3MLGHH/QVJIzM8mB4GpsvN4N5N7zsp9XYLWw==" saltValue="8h1qB9kT1Fsa70rLlyrQ3g=="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303</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1088</v>
      </c>
      <c r="C7" s="479"/>
      <c r="D7" s="480"/>
      <c r="E7" s="473"/>
      <c r="F7" s="481"/>
      <c r="G7" s="479"/>
      <c r="J7" s="481"/>
      <c r="K7" s="479"/>
      <c r="L7" s="483" t="s">
        <v>881</v>
      </c>
      <c r="M7" s="474">
        <f>D15+H15+L15+P15+T15+X15+AB15</f>
        <v>15850</v>
      </c>
      <c r="N7" s="481"/>
      <c r="O7" s="479"/>
      <c r="P7" s="483" t="s">
        <v>882</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498</v>
      </c>
      <c r="B8" s="35" t="s">
        <v>1134</v>
      </c>
      <c r="C8" s="56" t="s">
        <v>28</v>
      </c>
      <c r="D8" s="166">
        <v>2100</v>
      </c>
      <c r="E8" s="154"/>
      <c r="F8" s="35" t="s">
        <v>1135</v>
      </c>
      <c r="G8" s="56" t="s">
        <v>28</v>
      </c>
      <c r="H8" s="556">
        <v>350</v>
      </c>
      <c r="I8" s="154"/>
      <c r="J8" s="35" t="s">
        <v>279</v>
      </c>
      <c r="K8" s="56" t="s">
        <v>24</v>
      </c>
      <c r="L8" s="166">
        <v>300</v>
      </c>
      <c r="M8" s="154"/>
      <c r="N8" s="35" t="s">
        <v>283</v>
      </c>
      <c r="O8" s="56" t="s">
        <v>25</v>
      </c>
      <c r="P8" s="166">
        <v>1550</v>
      </c>
      <c r="Q8" s="154"/>
      <c r="R8" s="476"/>
      <c r="S8" s="99"/>
      <c r="T8" s="503" t="s">
        <v>889</v>
      </c>
      <c r="U8" s="511"/>
      <c r="V8" s="35"/>
      <c r="W8" s="56"/>
      <c r="X8" s="166"/>
      <c r="Y8" s="154"/>
      <c r="Z8" s="35" t="s">
        <v>283</v>
      </c>
      <c r="AA8" s="56" t="s">
        <v>23</v>
      </c>
      <c r="AB8" s="556">
        <v>300</v>
      </c>
      <c r="AC8" s="154"/>
      <c r="AD8" s="29" t="s">
        <v>286</v>
      </c>
    </row>
    <row r="9" spans="1:31" s="34" customFormat="1" ht="15.95" customHeight="1" x14ac:dyDescent="0.15">
      <c r="A9" s="344" t="s">
        <v>498</v>
      </c>
      <c r="B9" s="35" t="s">
        <v>737</v>
      </c>
      <c r="C9" s="56" t="s">
        <v>25</v>
      </c>
      <c r="D9" s="166">
        <v>2350</v>
      </c>
      <c r="E9" s="154"/>
      <c r="F9" s="36" t="s">
        <v>1127</v>
      </c>
      <c r="G9" s="56" t="s">
        <v>25</v>
      </c>
      <c r="H9" s="556">
        <v>500</v>
      </c>
      <c r="I9" s="154"/>
      <c r="J9" s="35" t="s">
        <v>280</v>
      </c>
      <c r="K9" s="56" t="s">
        <v>27</v>
      </c>
      <c r="L9" s="166">
        <v>500</v>
      </c>
      <c r="M9" s="154"/>
      <c r="N9" s="35"/>
      <c r="O9" s="56"/>
      <c r="P9" s="175" t="s">
        <v>783</v>
      </c>
      <c r="Q9" s="154"/>
      <c r="R9" s="35"/>
      <c r="S9" s="56"/>
      <c r="T9" s="175" t="s">
        <v>888</v>
      </c>
      <c r="U9" s="136"/>
      <c r="V9" s="35"/>
      <c r="W9" s="56"/>
      <c r="X9" s="166"/>
      <c r="Y9" s="154"/>
      <c r="Z9" s="35" t="s">
        <v>1134</v>
      </c>
      <c r="AA9" s="56" t="s">
        <v>1136</v>
      </c>
      <c r="AB9" s="166">
        <v>100</v>
      </c>
      <c r="AC9" s="154"/>
      <c r="AD9" s="33" t="s">
        <v>15</v>
      </c>
    </row>
    <row r="10" spans="1:31" s="34" customFormat="1" ht="15.95" customHeight="1" x14ac:dyDescent="0.15">
      <c r="A10" s="344" t="s">
        <v>498</v>
      </c>
      <c r="B10" s="35" t="s">
        <v>744</v>
      </c>
      <c r="C10" s="56" t="s">
        <v>275</v>
      </c>
      <c r="D10" s="166">
        <v>1350</v>
      </c>
      <c r="E10" s="154"/>
      <c r="F10" s="36" t="s">
        <v>1128</v>
      </c>
      <c r="G10" s="56" t="s">
        <v>275</v>
      </c>
      <c r="H10" s="556">
        <v>200</v>
      </c>
      <c r="I10" s="154"/>
      <c r="J10" s="35" t="s">
        <v>281</v>
      </c>
      <c r="K10" s="56" t="s">
        <v>22</v>
      </c>
      <c r="L10" s="166">
        <v>500</v>
      </c>
      <c r="M10" s="154"/>
      <c r="N10" s="476"/>
      <c r="O10" s="99"/>
      <c r="P10" s="175" t="s">
        <v>783</v>
      </c>
      <c r="Q10" s="511"/>
      <c r="R10" s="35"/>
      <c r="S10" s="56"/>
      <c r="T10" s="175" t="s">
        <v>888</v>
      </c>
      <c r="U10" s="136"/>
      <c r="V10" s="35"/>
      <c r="W10" s="56"/>
      <c r="X10" s="166"/>
      <c r="Y10" s="154"/>
      <c r="Z10" s="35" t="s">
        <v>737</v>
      </c>
      <c r="AA10" s="56" t="s">
        <v>1122</v>
      </c>
      <c r="AB10" s="166">
        <v>150</v>
      </c>
      <c r="AC10" s="154"/>
      <c r="AD10" s="33" t="s">
        <v>17</v>
      </c>
    </row>
    <row r="11" spans="1:31" s="34" customFormat="1" ht="15.95" customHeight="1" x14ac:dyDescent="0.15">
      <c r="A11" s="344" t="s">
        <v>498</v>
      </c>
      <c r="B11" s="35" t="s">
        <v>745</v>
      </c>
      <c r="C11" s="56" t="s">
        <v>26</v>
      </c>
      <c r="D11" s="166">
        <v>1950</v>
      </c>
      <c r="E11" s="154"/>
      <c r="F11" s="36" t="s">
        <v>1129</v>
      </c>
      <c r="G11" s="56" t="s">
        <v>26</v>
      </c>
      <c r="H11" s="556">
        <v>400</v>
      </c>
      <c r="I11" s="154"/>
      <c r="J11" s="35"/>
      <c r="K11" s="56"/>
      <c r="L11" s="175"/>
      <c r="M11" s="154"/>
      <c r="N11" s="476"/>
      <c r="O11" s="99"/>
      <c r="P11" s="175" t="s">
        <v>783</v>
      </c>
      <c r="Q11" s="511"/>
      <c r="R11" s="35"/>
      <c r="S11" s="56"/>
      <c r="T11" s="175" t="s">
        <v>888</v>
      </c>
      <c r="U11" s="136"/>
      <c r="V11" s="35"/>
      <c r="W11" s="56"/>
      <c r="X11" s="166"/>
      <c r="Y11" s="154"/>
      <c r="Z11" s="35" t="s">
        <v>744</v>
      </c>
      <c r="AA11" s="56" t="s">
        <v>1123</v>
      </c>
      <c r="AB11" s="166">
        <v>100</v>
      </c>
      <c r="AC11" s="154"/>
      <c r="AD11" s="33">
        <v>3</v>
      </c>
    </row>
    <row r="12" spans="1:31" s="34" customFormat="1" ht="15.95" customHeight="1" x14ac:dyDescent="0.15">
      <c r="A12" s="344" t="s">
        <v>498</v>
      </c>
      <c r="B12" s="35" t="s">
        <v>747</v>
      </c>
      <c r="C12" s="56" t="s">
        <v>30</v>
      </c>
      <c r="D12" s="166">
        <v>1100</v>
      </c>
      <c r="E12" s="154"/>
      <c r="F12" s="36" t="s">
        <v>1130</v>
      </c>
      <c r="G12" s="56" t="s">
        <v>30</v>
      </c>
      <c r="H12" s="556">
        <v>200</v>
      </c>
      <c r="I12" s="154"/>
      <c r="J12" s="35"/>
      <c r="K12" s="56"/>
      <c r="L12" s="175"/>
      <c r="M12" s="154"/>
      <c r="N12" s="35"/>
      <c r="O12" s="56"/>
      <c r="P12" s="175"/>
      <c r="Q12" s="136"/>
      <c r="R12" s="35"/>
      <c r="S12" s="56"/>
      <c r="T12" s="175" t="s">
        <v>888</v>
      </c>
      <c r="U12" s="136"/>
      <c r="V12" s="35"/>
      <c r="W12" s="56"/>
      <c r="X12" s="166" t="s">
        <v>1025</v>
      </c>
      <c r="Y12" s="154"/>
      <c r="Z12" s="35" t="s">
        <v>745</v>
      </c>
      <c r="AA12" s="56" t="s">
        <v>970</v>
      </c>
      <c r="AB12" s="556">
        <v>50</v>
      </c>
      <c r="AC12" s="154"/>
    </row>
    <row r="13" spans="1:31" ht="15.95" customHeight="1" x14ac:dyDescent="0.15">
      <c r="A13" s="344" t="s">
        <v>498</v>
      </c>
      <c r="B13" s="35" t="s">
        <v>746</v>
      </c>
      <c r="C13" s="56" t="s">
        <v>32</v>
      </c>
      <c r="D13" s="166">
        <v>1450</v>
      </c>
      <c r="E13" s="154"/>
      <c r="F13" s="36" t="s">
        <v>1131</v>
      </c>
      <c r="G13" s="56" t="s">
        <v>32</v>
      </c>
      <c r="H13" s="556">
        <v>200</v>
      </c>
      <c r="I13" s="154"/>
      <c r="J13" s="476"/>
      <c r="K13" s="99"/>
      <c r="L13" s="99"/>
      <c r="M13" s="511"/>
      <c r="N13" s="476"/>
      <c r="O13" s="99"/>
      <c r="P13" s="99"/>
      <c r="Q13" s="511"/>
      <c r="R13" s="476"/>
      <c r="S13" s="99"/>
      <c r="T13" s="503" t="s">
        <v>890</v>
      </c>
      <c r="U13" s="511"/>
      <c r="V13" s="35"/>
      <c r="W13" s="56"/>
      <c r="X13" s="166"/>
      <c r="Y13" s="154"/>
      <c r="Z13" s="35" t="s">
        <v>747</v>
      </c>
      <c r="AA13" s="56" t="s">
        <v>844</v>
      </c>
      <c r="AB13" s="556">
        <v>100</v>
      </c>
      <c r="AC13" s="154"/>
      <c r="AD13" s="251" t="s">
        <v>770</v>
      </c>
      <c r="AE13" s="31"/>
    </row>
    <row r="14" spans="1:31" s="34" customFormat="1" ht="15.95" customHeight="1" x14ac:dyDescent="0.15">
      <c r="A14" s="344" t="s">
        <v>498</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746</v>
      </c>
      <c r="AA14" s="551" t="s">
        <v>932</v>
      </c>
      <c r="AB14" s="556">
        <v>50</v>
      </c>
      <c r="AC14" s="550"/>
      <c r="AD14" s="251" t="s">
        <v>767</v>
      </c>
    </row>
    <row r="15" spans="1:31" s="34" customFormat="1" ht="15.95" customHeight="1" x14ac:dyDescent="0.15">
      <c r="A15" s="344"/>
      <c r="B15" s="496"/>
      <c r="C15" s="425" t="s">
        <v>860</v>
      </c>
      <c r="D15" s="497">
        <f>SUM(D8:D14)</f>
        <v>10300</v>
      </c>
      <c r="E15" s="500">
        <f>SUM(E8:E14)</f>
        <v>0</v>
      </c>
      <c r="F15" s="496"/>
      <c r="G15" s="425" t="s">
        <v>680</v>
      </c>
      <c r="H15" s="497">
        <f>SUM(H8:H14)</f>
        <v>1850</v>
      </c>
      <c r="I15" s="500">
        <f>SUM(I8:I14)</f>
        <v>0</v>
      </c>
      <c r="J15" s="496"/>
      <c r="K15" s="425" t="s">
        <v>860</v>
      </c>
      <c r="L15" s="497">
        <f>SUM(L8:L14)</f>
        <v>1300</v>
      </c>
      <c r="M15" s="500">
        <f>SUM(M8:M14)</f>
        <v>0</v>
      </c>
      <c r="N15" s="496"/>
      <c r="O15" s="425" t="s">
        <v>860</v>
      </c>
      <c r="P15" s="497">
        <f>SUM(P8:P14)</f>
        <v>1550</v>
      </c>
      <c r="Q15" s="500">
        <f>SUM(Q8:Q14)</f>
        <v>0</v>
      </c>
      <c r="R15" s="496"/>
      <c r="S15" s="78"/>
      <c r="T15" s="497"/>
      <c r="U15" s="500"/>
      <c r="V15" s="496"/>
      <c r="W15" s="78"/>
      <c r="X15" s="497"/>
      <c r="Y15" s="500"/>
      <c r="Z15" s="496"/>
      <c r="AA15" s="425" t="s">
        <v>860</v>
      </c>
      <c r="AB15" s="497">
        <f>SUM(AB8:AB14)</f>
        <v>850</v>
      </c>
      <c r="AC15" s="500">
        <f>SUM(AC8:AC14)</f>
        <v>0</v>
      </c>
      <c r="AD15" s="33"/>
    </row>
    <row r="16" spans="1:31" s="34" customFormat="1" ht="15.95" customHeight="1" x14ac:dyDescent="0.15">
      <c r="A16" s="344"/>
      <c r="B16" s="516" t="s">
        <v>1087</v>
      </c>
      <c r="C16" s="63"/>
      <c r="D16" s="171"/>
      <c r="E16" s="173"/>
      <c r="F16" s="100"/>
      <c r="G16" s="63"/>
      <c r="H16" s="182"/>
      <c r="I16" s="183"/>
      <c r="J16" s="100"/>
      <c r="K16" s="63"/>
      <c r="L16" s="455" t="s">
        <v>883</v>
      </c>
      <c r="M16" s="183">
        <f>D23+H23+L23+P23+T23+X23+AB23</f>
        <v>14000</v>
      </c>
      <c r="N16" s="100"/>
      <c r="O16" s="63"/>
      <c r="P16" s="455" t="s">
        <v>884</v>
      </c>
      <c r="Q16" s="294">
        <f>E23+I23+M23+Q23+U23+Y23+AC23</f>
        <v>0</v>
      </c>
      <c r="R16" s="101"/>
      <c r="S16" s="64"/>
      <c r="T16" s="176"/>
      <c r="U16" s="177"/>
      <c r="V16" s="289"/>
      <c r="W16" s="290"/>
      <c r="X16" s="291"/>
      <c r="Y16" s="292"/>
      <c r="Z16" s="289"/>
      <c r="AA16" s="290"/>
      <c r="AB16" s="291"/>
      <c r="AC16" s="293"/>
      <c r="AD16" s="251" t="s">
        <v>891</v>
      </c>
    </row>
    <row r="17" spans="1:31" s="34" customFormat="1" ht="15.95" customHeight="1" x14ac:dyDescent="0.15">
      <c r="A17" s="344" t="s">
        <v>498</v>
      </c>
      <c r="B17" s="35" t="s">
        <v>293</v>
      </c>
      <c r="C17" s="56" t="s">
        <v>962</v>
      </c>
      <c r="D17" s="166">
        <v>2700</v>
      </c>
      <c r="E17" s="154"/>
      <c r="F17" s="35" t="s">
        <v>302</v>
      </c>
      <c r="G17" s="56" t="s">
        <v>1014</v>
      </c>
      <c r="H17" s="175">
        <v>2600</v>
      </c>
      <c r="I17" s="154"/>
      <c r="J17" s="35" t="s">
        <v>514</v>
      </c>
      <c r="K17" s="56" t="s">
        <v>71</v>
      </c>
      <c r="L17" s="175">
        <v>1000</v>
      </c>
      <c r="M17" s="154"/>
      <c r="N17" s="35"/>
      <c r="O17" s="56"/>
      <c r="P17" s="175" t="s">
        <v>783</v>
      </c>
      <c r="Q17" s="154"/>
      <c r="R17" s="35"/>
      <c r="S17" s="56"/>
      <c r="T17" s="175" t="s">
        <v>889</v>
      </c>
      <c r="U17" s="136"/>
      <c r="V17" s="35"/>
      <c r="W17" s="56"/>
      <c r="X17" s="175"/>
      <c r="Y17" s="136"/>
      <c r="Z17" s="35" t="s">
        <v>293</v>
      </c>
      <c r="AA17" s="56" t="s">
        <v>1054</v>
      </c>
      <c r="AB17" s="175">
        <v>150</v>
      </c>
      <c r="AC17" s="154"/>
      <c r="AD17" s="251" t="s">
        <v>892</v>
      </c>
    </row>
    <row r="18" spans="1:31" s="34" customFormat="1" ht="15.95" customHeight="1" x14ac:dyDescent="0.15">
      <c r="A18" s="344" t="s">
        <v>498</v>
      </c>
      <c r="B18" s="35" t="s">
        <v>963</v>
      </c>
      <c r="C18" s="56" t="s">
        <v>964</v>
      </c>
      <c r="D18" s="166">
        <v>350</v>
      </c>
      <c r="E18" s="154"/>
      <c r="F18" s="35"/>
      <c r="G18" s="56" t="s">
        <v>1019</v>
      </c>
      <c r="H18" s="175"/>
      <c r="I18" s="136"/>
      <c r="J18" s="35"/>
      <c r="K18" s="56"/>
      <c r="L18" s="175"/>
      <c r="M18" s="136"/>
      <c r="N18" s="35"/>
      <c r="O18" s="56"/>
      <c r="P18" s="175" t="s">
        <v>925</v>
      </c>
      <c r="Q18" s="136"/>
      <c r="R18" s="35"/>
      <c r="S18" s="56"/>
      <c r="T18" s="175" t="s">
        <v>57</v>
      </c>
      <c r="U18" s="136"/>
      <c r="V18" s="35"/>
      <c r="W18" s="56"/>
      <c r="X18" s="175"/>
      <c r="Y18" s="136"/>
      <c r="Z18" s="35" t="s">
        <v>302</v>
      </c>
      <c r="AA18" s="56" t="s">
        <v>1055</v>
      </c>
      <c r="AB18" s="175">
        <v>50</v>
      </c>
      <c r="AC18" s="553"/>
      <c r="AD18" s="251" t="s">
        <v>893</v>
      </c>
    </row>
    <row r="19" spans="1:31" s="34" customFormat="1" ht="15.95" customHeight="1" x14ac:dyDescent="0.15">
      <c r="A19" s="344" t="s">
        <v>498</v>
      </c>
      <c r="B19" s="35" t="s">
        <v>292</v>
      </c>
      <c r="C19" s="56" t="s">
        <v>72</v>
      </c>
      <c r="D19" s="166">
        <v>1800</v>
      </c>
      <c r="E19" s="154"/>
      <c r="F19" s="35"/>
      <c r="G19" s="56"/>
      <c r="H19" s="175"/>
      <c r="I19" s="136"/>
      <c r="J19" s="35"/>
      <c r="K19" s="56"/>
      <c r="L19" s="175"/>
      <c r="M19" s="136"/>
      <c r="N19" s="35"/>
      <c r="O19" s="56"/>
      <c r="P19" s="175" t="s">
        <v>783</v>
      </c>
      <c r="Q19" s="136"/>
      <c r="R19" s="35"/>
      <c r="S19" s="56"/>
      <c r="T19" s="175" t="s">
        <v>57</v>
      </c>
      <c r="U19" s="136"/>
      <c r="V19" s="35"/>
      <c r="W19" s="56"/>
      <c r="X19" s="175"/>
      <c r="Y19" s="136"/>
      <c r="Z19" s="35" t="s">
        <v>292</v>
      </c>
      <c r="AA19" s="56" t="s">
        <v>960</v>
      </c>
      <c r="AB19" s="175">
        <v>100</v>
      </c>
      <c r="AC19" s="154"/>
    </row>
    <row r="20" spans="1:31" s="34" customFormat="1" ht="15.95" customHeight="1" x14ac:dyDescent="0.15">
      <c r="A20" s="344" t="s">
        <v>498</v>
      </c>
      <c r="B20" s="35" t="s">
        <v>294</v>
      </c>
      <c r="C20" s="56" t="s">
        <v>74</v>
      </c>
      <c r="D20" s="166">
        <v>1000</v>
      </c>
      <c r="E20" s="154"/>
      <c r="F20" s="35"/>
      <c r="G20" s="56"/>
      <c r="H20" s="175"/>
      <c r="I20" s="136"/>
      <c r="J20" s="35"/>
      <c r="K20" s="56"/>
      <c r="L20" s="175" t="s">
        <v>57</v>
      </c>
      <c r="M20" s="136"/>
      <c r="N20" s="35"/>
      <c r="O20" s="56"/>
      <c r="P20" s="175" t="s">
        <v>926</v>
      </c>
      <c r="Q20" s="136"/>
      <c r="R20" s="35"/>
      <c r="S20" s="56"/>
      <c r="T20" s="175" t="s">
        <v>57</v>
      </c>
      <c r="U20" s="136"/>
      <c r="V20" s="35"/>
      <c r="W20" s="56"/>
      <c r="X20" s="175"/>
      <c r="Y20" s="136"/>
      <c r="Z20" s="35" t="s">
        <v>294</v>
      </c>
      <c r="AA20" s="56" t="s">
        <v>961</v>
      </c>
      <c r="AB20" s="175">
        <v>50</v>
      </c>
      <c r="AC20" s="154"/>
    </row>
    <row r="21" spans="1:31" ht="15.95" customHeight="1" x14ac:dyDescent="0.15">
      <c r="A21" s="344" t="s">
        <v>498</v>
      </c>
      <c r="B21" s="40" t="s">
        <v>1153</v>
      </c>
      <c r="C21" s="65" t="s">
        <v>492</v>
      </c>
      <c r="D21" s="167">
        <v>900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498</v>
      </c>
      <c r="B22" s="35" t="s">
        <v>1156</v>
      </c>
      <c r="C22" s="56" t="s">
        <v>693</v>
      </c>
      <c r="D22" s="172">
        <v>3200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t="s">
        <v>1156</v>
      </c>
      <c r="AA22" s="56" t="s">
        <v>1196</v>
      </c>
      <c r="AB22" s="172">
        <v>100</v>
      </c>
      <c r="AC22" s="136"/>
    </row>
    <row r="23" spans="1:31" s="34" customFormat="1" ht="15.95" customHeight="1" x14ac:dyDescent="0.15">
      <c r="A23" s="344"/>
      <c r="B23" s="45"/>
      <c r="C23" s="425" t="s">
        <v>680</v>
      </c>
      <c r="D23" s="170">
        <f>SUM(D17:D22)</f>
        <v>9950</v>
      </c>
      <c r="E23" s="157">
        <f>SUM(E17:E22)</f>
        <v>0</v>
      </c>
      <c r="F23" s="45"/>
      <c r="G23" s="425" t="s">
        <v>680</v>
      </c>
      <c r="H23" s="170">
        <f>SUM(H17:H22)</f>
        <v>2600</v>
      </c>
      <c r="I23" s="157">
        <f>SUM(I17:I22)</f>
        <v>0</v>
      </c>
      <c r="J23" s="45"/>
      <c r="K23" s="425" t="s">
        <v>680</v>
      </c>
      <c r="L23" s="170">
        <f>SUM(L17:L22)</f>
        <v>1000</v>
      </c>
      <c r="M23" s="157">
        <f>SUM(M17:M22)</f>
        <v>0</v>
      </c>
      <c r="N23" s="45"/>
      <c r="O23" s="425"/>
      <c r="P23" s="170"/>
      <c r="Q23" s="157"/>
      <c r="R23" s="45"/>
      <c r="S23" s="78"/>
      <c r="T23" s="170"/>
      <c r="U23" s="157"/>
      <c r="V23" s="45"/>
      <c r="W23" s="78"/>
      <c r="X23" s="170"/>
      <c r="Y23" s="157"/>
      <c r="Z23" s="45"/>
      <c r="AA23" s="425" t="s">
        <v>680</v>
      </c>
      <c r="AB23" s="170">
        <f>SUM(AB17:AB22)</f>
        <v>450</v>
      </c>
      <c r="AC23" s="157">
        <f>SUM(AC17:AC22)</f>
        <v>0</v>
      </c>
    </row>
    <row r="24" spans="1:31" s="34" customFormat="1" ht="15.95" customHeight="1" x14ac:dyDescent="0.15">
      <c r="A24" s="344"/>
      <c r="B24" s="504" t="s">
        <v>885</v>
      </c>
      <c r="C24" s="425"/>
      <c r="D24" s="170">
        <f>D15+D23</f>
        <v>20250</v>
      </c>
      <c r="E24" s="499">
        <f>E15+E23</f>
        <v>0</v>
      </c>
      <c r="F24" s="504" t="s">
        <v>886</v>
      </c>
      <c r="G24" s="425"/>
      <c r="H24" s="170">
        <f>H15+H23</f>
        <v>4450</v>
      </c>
      <c r="I24" s="499">
        <f>I15+I23</f>
        <v>0</v>
      </c>
      <c r="J24" s="504" t="s">
        <v>886</v>
      </c>
      <c r="K24" s="425"/>
      <c r="L24" s="170">
        <f>L15+L23</f>
        <v>2300</v>
      </c>
      <c r="M24" s="499">
        <f>M15+M23</f>
        <v>0</v>
      </c>
      <c r="N24" s="504" t="s">
        <v>886</v>
      </c>
      <c r="O24" s="425"/>
      <c r="P24" s="170">
        <f>P15+P23</f>
        <v>1550</v>
      </c>
      <c r="Q24" s="499">
        <f>Q15+Q23</f>
        <v>0</v>
      </c>
      <c r="R24" s="504"/>
      <c r="S24" s="425"/>
      <c r="T24" s="170"/>
      <c r="U24" s="499"/>
      <c r="V24" s="504"/>
      <c r="W24" s="425"/>
      <c r="X24" s="170"/>
      <c r="Y24" s="499"/>
      <c r="Z24" s="504" t="s">
        <v>886</v>
      </c>
      <c r="AA24" s="425"/>
      <c r="AB24" s="170">
        <f>AB15+AB23</f>
        <v>1300</v>
      </c>
      <c r="AC24" s="501">
        <f>AC15+AC23</f>
        <v>0</v>
      </c>
      <c r="AD24" s="33"/>
    </row>
    <row r="25" spans="1:31" s="34" customFormat="1" ht="15.95" customHeight="1" x14ac:dyDescent="0.15">
      <c r="A25" s="344"/>
      <c r="B25" s="44" t="s">
        <v>887</v>
      </c>
      <c r="C25" s="425"/>
      <c r="D25" s="170">
        <f>岡山1!D47+岡山2!D23+岡山2!D35+岡山3・玉野!D24</f>
        <v>90200</v>
      </c>
      <c r="E25" s="499">
        <f>岡山1!E47+岡山2!E23+岡山2!E35+岡山3・玉野!E24</f>
        <v>0</v>
      </c>
      <c r="F25" s="44" t="s">
        <v>887</v>
      </c>
      <c r="G25" s="425"/>
      <c r="H25" s="170">
        <f>岡山1!H47+岡山2!H23+岡山2!H35+岡山3・玉野!H24</f>
        <v>21150</v>
      </c>
      <c r="I25" s="499">
        <f>岡山1!I47+岡山2!I23+岡山2!I35+岡山3・玉野!I24</f>
        <v>0</v>
      </c>
      <c r="J25" s="44" t="s">
        <v>887</v>
      </c>
      <c r="K25" s="425"/>
      <c r="L25" s="170">
        <f>岡山1!L47+岡山2!L23+岡山2!L35+岡山3・玉野!L24</f>
        <v>14450</v>
      </c>
      <c r="M25" s="499">
        <f>岡山1!M47+岡山2!M23+岡山2!M35+岡山3・玉野!M24</f>
        <v>0</v>
      </c>
      <c r="N25" s="44" t="s">
        <v>887</v>
      </c>
      <c r="O25" s="425"/>
      <c r="P25" s="170">
        <f>岡山1!P47+岡山2!P23+岡山2!P35+岡山3・玉野!P24</f>
        <v>4350</v>
      </c>
      <c r="Q25" s="499">
        <f>岡山1!Q47+岡山2!Q23+岡山2!Q35+岡山3・玉野!Q24</f>
        <v>0</v>
      </c>
      <c r="R25" s="44"/>
      <c r="S25" s="425"/>
      <c r="T25" s="170"/>
      <c r="U25" s="499"/>
      <c r="V25" s="44" t="s">
        <v>887</v>
      </c>
      <c r="W25" s="425"/>
      <c r="X25" s="170">
        <f>岡山1!X47+岡山2!X23+岡山2!X35+岡山3・玉野!X24</f>
        <v>250</v>
      </c>
      <c r="Y25" s="499">
        <f>岡山1!Y47+岡山2!Y23+岡山2!Y35+岡山3・玉野!Y24</f>
        <v>0</v>
      </c>
      <c r="Z25" s="44" t="s">
        <v>887</v>
      </c>
      <c r="AA25" s="425"/>
      <c r="AB25" s="170">
        <f>岡山1!AB47+岡山2!AB23+岡山2!AB35+岡山3・玉野!AB24</f>
        <v>7250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789</v>
      </c>
      <c r="X27" s="189" t="s">
        <v>5</v>
      </c>
      <c r="Y27" s="190" t="s">
        <v>6</v>
      </c>
      <c r="Z27" s="187"/>
      <c r="AA27" s="188" t="s">
        <v>11</v>
      </c>
      <c r="AB27" s="189" t="s">
        <v>5</v>
      </c>
      <c r="AC27" s="190" t="s">
        <v>6</v>
      </c>
      <c r="AD27" s="251"/>
    </row>
    <row r="28" spans="1:31" s="34" customFormat="1" ht="15.95" customHeight="1" x14ac:dyDescent="0.15">
      <c r="A28" s="344"/>
      <c r="B28" s="516" t="s">
        <v>1089</v>
      </c>
      <c r="C28" s="63"/>
      <c r="D28" s="171"/>
      <c r="E28" s="173"/>
      <c r="F28" s="100"/>
      <c r="G28" s="63"/>
      <c r="H28" s="182"/>
      <c r="I28" s="183"/>
      <c r="J28" s="100"/>
      <c r="K28" s="63"/>
      <c r="L28" s="182" t="s">
        <v>482</v>
      </c>
      <c r="M28" s="183">
        <f>D40+H40+P40+L40+T40+X40+AB40</f>
        <v>12300</v>
      </c>
      <c r="N28" s="100"/>
      <c r="O28" s="63"/>
      <c r="P28" s="182" t="s">
        <v>483</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498</v>
      </c>
      <c r="B29" s="36" t="s">
        <v>342</v>
      </c>
      <c r="C29" s="58" t="s">
        <v>928</v>
      </c>
      <c r="D29" s="169">
        <v>1350</v>
      </c>
      <c r="E29" s="154"/>
      <c r="F29" s="35" t="s">
        <v>842</v>
      </c>
      <c r="G29" s="56" t="s">
        <v>946</v>
      </c>
      <c r="H29" s="175">
        <v>2100</v>
      </c>
      <c r="I29" s="154"/>
      <c r="J29" s="36"/>
      <c r="K29" s="56" t="s">
        <v>954</v>
      </c>
      <c r="L29" s="451" t="s">
        <v>1180</v>
      </c>
      <c r="M29" s="154"/>
      <c r="N29" s="36"/>
      <c r="O29" s="58"/>
      <c r="P29" s="175" t="s">
        <v>57</v>
      </c>
      <c r="Q29" s="135"/>
      <c r="R29" s="36"/>
      <c r="S29" s="58"/>
      <c r="T29" s="175" t="s">
        <v>57</v>
      </c>
      <c r="U29" s="153"/>
      <c r="V29" s="211"/>
      <c r="W29" s="151"/>
      <c r="X29" s="225"/>
      <c r="Y29" s="153"/>
      <c r="Z29" s="36" t="s">
        <v>342</v>
      </c>
      <c r="AA29" s="58" t="s">
        <v>929</v>
      </c>
      <c r="AB29" s="174">
        <v>200</v>
      </c>
      <c r="AC29" s="154"/>
      <c r="AD29" s="251"/>
    </row>
    <row r="30" spans="1:31" s="34" customFormat="1" ht="15.95" customHeight="1" x14ac:dyDescent="0.15">
      <c r="A30" s="344" t="s">
        <v>498</v>
      </c>
      <c r="B30" s="36"/>
      <c r="C30" s="84" t="s">
        <v>902</v>
      </c>
      <c r="D30" s="169"/>
      <c r="E30" s="135"/>
      <c r="F30" s="35"/>
      <c r="G30" s="56" t="s">
        <v>595</v>
      </c>
      <c r="H30" s="175"/>
      <c r="I30" s="162"/>
      <c r="J30" s="36"/>
      <c r="K30" s="58"/>
      <c r="L30" s="165"/>
      <c r="M30" s="135"/>
      <c r="N30" s="37"/>
      <c r="O30" s="84"/>
      <c r="P30" s="193"/>
      <c r="Q30" s="135"/>
      <c r="R30" s="37"/>
      <c r="S30" s="56"/>
      <c r="T30" s="175"/>
      <c r="U30" s="160"/>
      <c r="V30" s="209"/>
      <c r="W30" s="112"/>
      <c r="X30" s="219"/>
      <c r="Y30" s="154"/>
      <c r="Z30" s="35"/>
      <c r="AA30" s="56" t="s">
        <v>903</v>
      </c>
      <c r="AB30" s="175"/>
      <c r="AC30" s="135"/>
      <c r="AD30" s="29"/>
    </row>
    <row r="31" spans="1:31" s="34" customFormat="1" ht="15.95" customHeight="1" x14ac:dyDescent="0.15">
      <c r="A31" s="344" t="s">
        <v>498</v>
      </c>
      <c r="B31" s="35" t="s">
        <v>343</v>
      </c>
      <c r="C31" s="56" t="s">
        <v>255</v>
      </c>
      <c r="D31" s="169">
        <v>650</v>
      </c>
      <c r="E31" s="154"/>
      <c r="F31" s="35"/>
      <c r="G31" s="56"/>
      <c r="H31" s="175"/>
      <c r="I31" s="136"/>
      <c r="J31" s="40"/>
      <c r="K31" s="84"/>
      <c r="L31" s="450"/>
      <c r="M31" s="138"/>
      <c r="N31" s="40"/>
      <c r="O31" s="65"/>
      <c r="P31" s="175" t="s">
        <v>57</v>
      </c>
      <c r="Q31" s="138"/>
      <c r="R31" s="40"/>
      <c r="S31" s="65"/>
      <c r="T31" s="175" t="s">
        <v>783</v>
      </c>
      <c r="U31" s="155"/>
      <c r="V31" s="209"/>
      <c r="W31" s="112"/>
      <c r="X31" s="219"/>
      <c r="Y31" s="154"/>
      <c r="Z31" s="35" t="s">
        <v>343</v>
      </c>
      <c r="AA31" s="56" t="s">
        <v>705</v>
      </c>
      <c r="AB31" s="193">
        <v>50</v>
      </c>
      <c r="AC31" s="154"/>
      <c r="AD31" s="33"/>
    </row>
    <row r="32" spans="1:31" s="34" customFormat="1" ht="15.95" customHeight="1" x14ac:dyDescent="0.15">
      <c r="A32" s="344" t="s">
        <v>498</v>
      </c>
      <c r="B32" s="35" t="s">
        <v>344</v>
      </c>
      <c r="C32" s="56" t="s">
        <v>355</v>
      </c>
      <c r="D32" s="172">
        <v>1150</v>
      </c>
      <c r="E32" s="154"/>
      <c r="F32" s="35"/>
      <c r="G32" s="56"/>
      <c r="H32" s="175"/>
      <c r="I32" s="136"/>
      <c r="J32" s="35"/>
      <c r="K32" s="56"/>
      <c r="L32" s="166"/>
      <c r="M32" s="136"/>
      <c r="N32" s="35"/>
      <c r="O32" s="56"/>
      <c r="P32" s="175" t="s">
        <v>57</v>
      </c>
      <c r="Q32" s="136"/>
      <c r="R32" s="35"/>
      <c r="S32" s="56"/>
      <c r="T32" s="175" t="s">
        <v>783</v>
      </c>
      <c r="U32" s="154"/>
      <c r="V32" s="209"/>
      <c r="W32" s="112"/>
      <c r="X32" s="219"/>
      <c r="Y32" s="154"/>
      <c r="Z32" s="35" t="s">
        <v>344</v>
      </c>
      <c r="AA32" s="56" t="s">
        <v>706</v>
      </c>
      <c r="AB32" s="180">
        <v>50</v>
      </c>
      <c r="AC32" s="154"/>
      <c r="AD32" s="33"/>
    </row>
    <row r="33" spans="1:31" s="34" customFormat="1" ht="15.95" customHeight="1" x14ac:dyDescent="0.15">
      <c r="A33" s="344" t="s">
        <v>498</v>
      </c>
      <c r="B33" s="35" t="s">
        <v>345</v>
      </c>
      <c r="C33" s="56" t="s">
        <v>356</v>
      </c>
      <c r="D33" s="172">
        <v>450</v>
      </c>
      <c r="E33" s="154"/>
      <c r="F33" s="35"/>
      <c r="G33" s="56"/>
      <c r="H33" s="175"/>
      <c r="I33" s="136"/>
      <c r="J33" s="35"/>
      <c r="K33" s="56"/>
      <c r="L33" s="166"/>
      <c r="M33" s="136"/>
      <c r="N33" s="35"/>
      <c r="O33" s="56"/>
      <c r="P33" s="175" t="s">
        <v>1000</v>
      </c>
      <c r="Q33" s="136"/>
      <c r="R33" s="35"/>
      <c r="S33" s="56"/>
      <c r="T33" s="175" t="s">
        <v>57</v>
      </c>
      <c r="U33" s="154"/>
      <c r="V33" s="209"/>
      <c r="W33" s="112"/>
      <c r="X33" s="219"/>
      <c r="Y33" s="154"/>
      <c r="Z33" s="35" t="s">
        <v>345</v>
      </c>
      <c r="AA33" s="56" t="s">
        <v>707</v>
      </c>
      <c r="AB33" s="175">
        <v>50</v>
      </c>
      <c r="AC33" s="154"/>
      <c r="AD33" s="33"/>
    </row>
    <row r="34" spans="1:31" s="34" customFormat="1" ht="15.95" customHeight="1" x14ac:dyDescent="0.15">
      <c r="A34" s="344" t="s">
        <v>498</v>
      </c>
      <c r="B34" s="35" t="s">
        <v>346</v>
      </c>
      <c r="C34" s="56" t="s">
        <v>256</v>
      </c>
      <c r="D34" s="172">
        <v>700</v>
      </c>
      <c r="E34" s="154"/>
      <c r="F34" s="35"/>
      <c r="G34" s="56"/>
      <c r="H34" s="175"/>
      <c r="I34" s="136"/>
      <c r="J34" s="35"/>
      <c r="K34" s="84"/>
      <c r="L34" s="450"/>
      <c r="M34" s="136"/>
      <c r="N34" s="37"/>
      <c r="O34" s="84"/>
      <c r="P34" s="193" t="s">
        <v>1000</v>
      </c>
      <c r="Q34" s="136"/>
      <c r="R34" s="35"/>
      <c r="S34" s="56"/>
      <c r="T34" s="175" t="s">
        <v>783</v>
      </c>
      <c r="U34" s="154"/>
      <c r="V34" s="209"/>
      <c r="W34" s="112"/>
      <c r="X34" s="219"/>
      <c r="Y34" s="154"/>
      <c r="Z34" s="35" t="s">
        <v>346</v>
      </c>
      <c r="AA34" s="56" t="s">
        <v>851</v>
      </c>
      <c r="AB34" s="175">
        <v>50</v>
      </c>
      <c r="AC34" s="154"/>
      <c r="AD34" s="29"/>
    </row>
    <row r="35" spans="1:31" ht="15.95" customHeight="1" x14ac:dyDescent="0.15">
      <c r="A35" s="344" t="s">
        <v>498</v>
      </c>
      <c r="B35" s="35" t="s">
        <v>347</v>
      </c>
      <c r="C35" s="56" t="s">
        <v>491</v>
      </c>
      <c r="D35" s="172">
        <v>1350</v>
      </c>
      <c r="E35" s="154"/>
      <c r="F35" s="35"/>
      <c r="G35" s="56"/>
      <c r="H35" s="175"/>
      <c r="I35" s="136"/>
      <c r="J35" s="35"/>
      <c r="K35" s="56"/>
      <c r="L35" s="166"/>
      <c r="M35" s="136"/>
      <c r="N35" s="35"/>
      <c r="O35" s="56"/>
      <c r="P35" s="175" t="s">
        <v>1000</v>
      </c>
      <c r="Q35" s="136"/>
      <c r="R35" s="35"/>
      <c r="S35" s="56"/>
      <c r="T35" s="175" t="s">
        <v>57</v>
      </c>
      <c r="U35" s="154"/>
      <c r="V35" s="209"/>
      <c r="W35" s="112"/>
      <c r="X35" s="219"/>
      <c r="Y35" s="154"/>
      <c r="Z35" s="35" t="s">
        <v>347</v>
      </c>
      <c r="AA35" s="56" t="s">
        <v>901</v>
      </c>
      <c r="AB35" s="175">
        <v>50</v>
      </c>
      <c r="AC35" s="154"/>
      <c r="AD35" s="33"/>
      <c r="AE35" s="31"/>
    </row>
    <row r="36" spans="1:31" s="34" customFormat="1" ht="15.95" customHeight="1" x14ac:dyDescent="0.15">
      <c r="A36" s="344" t="s">
        <v>498</v>
      </c>
      <c r="B36" s="40"/>
      <c r="C36" s="65" t="s">
        <v>935</v>
      </c>
      <c r="D36" s="253" t="s">
        <v>991</v>
      </c>
      <c r="E36" s="138"/>
      <c r="F36" s="40"/>
      <c r="G36" s="65" t="s">
        <v>843</v>
      </c>
      <c r="H36" s="253" t="s">
        <v>1142</v>
      </c>
      <c r="I36" s="138"/>
      <c r="J36" s="40"/>
      <c r="K36" s="84" t="s">
        <v>1157</v>
      </c>
      <c r="L36" s="450" t="s">
        <v>1012</v>
      </c>
      <c r="M36" s="154"/>
      <c r="N36" s="40"/>
      <c r="O36" s="65"/>
      <c r="P36" s="175" t="s">
        <v>57</v>
      </c>
      <c r="Q36" s="138"/>
      <c r="R36" s="111"/>
      <c r="S36" s="65"/>
      <c r="T36" s="175" t="s">
        <v>57</v>
      </c>
      <c r="U36" s="472"/>
      <c r="V36" s="48" t="s">
        <v>574</v>
      </c>
      <c r="W36" s="77" t="s">
        <v>133</v>
      </c>
      <c r="X36" s="203">
        <v>500</v>
      </c>
      <c r="Y36" s="154"/>
      <c r="Z36" s="37"/>
      <c r="AA36" s="84"/>
      <c r="AB36" s="193"/>
      <c r="AC36" s="138"/>
      <c r="AD36" s="33"/>
    </row>
    <row r="37" spans="1:31" s="34" customFormat="1" ht="15.95" customHeight="1" x14ac:dyDescent="0.15">
      <c r="A37" s="344"/>
      <c r="B37" s="109" t="s">
        <v>1114</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498</v>
      </c>
      <c r="B38" s="35" t="s">
        <v>1154</v>
      </c>
      <c r="C38" s="56" t="s">
        <v>75</v>
      </c>
      <c r="D38" s="172">
        <v>2200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498</v>
      </c>
      <c r="B39" s="35" t="s">
        <v>348</v>
      </c>
      <c r="C39" s="56" t="s">
        <v>132</v>
      </c>
      <c r="D39" s="172">
        <v>1400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680</v>
      </c>
      <c r="D40" s="194">
        <f>SUM(D29:D39)</f>
        <v>9250</v>
      </c>
      <c r="E40" s="197">
        <f>SUM(E29:E39)</f>
        <v>0</v>
      </c>
      <c r="F40" s="45"/>
      <c r="G40" s="425" t="s">
        <v>680</v>
      </c>
      <c r="H40" s="194">
        <f>SUM(H29:H39)</f>
        <v>2100</v>
      </c>
      <c r="I40" s="197">
        <f>SUM(I29:I39)</f>
        <v>0</v>
      </c>
      <c r="J40" s="45"/>
      <c r="K40" s="425"/>
      <c r="L40" s="194"/>
      <c r="M40" s="197"/>
      <c r="N40" s="45"/>
      <c r="O40" s="425"/>
      <c r="P40" s="194"/>
      <c r="Q40" s="197"/>
      <c r="R40" s="45"/>
      <c r="S40" s="425"/>
      <c r="T40" s="194"/>
      <c r="U40" s="197"/>
      <c r="V40" s="45"/>
      <c r="W40" s="425" t="s">
        <v>680</v>
      </c>
      <c r="X40" s="194">
        <f>SUM(X29:X39)</f>
        <v>500</v>
      </c>
      <c r="Y40" s="197">
        <f>SUM(Y29:Y39)</f>
        <v>0</v>
      </c>
      <c r="Z40" s="45"/>
      <c r="AA40" s="425" t="s">
        <v>680</v>
      </c>
      <c r="AB40" s="194">
        <f>SUM(AB29:AB39)</f>
        <v>450</v>
      </c>
      <c r="AC40" s="197">
        <f>SUM(AC29:AC39)</f>
        <v>0</v>
      </c>
      <c r="AD40" s="33"/>
    </row>
    <row r="41" spans="1:31" s="34" customFormat="1" ht="16.149999999999999" customHeight="1" x14ac:dyDescent="0.15">
      <c r="B41" s="244" t="s">
        <v>57</v>
      </c>
      <c r="C41" s="6" t="s">
        <v>248</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985</v>
      </c>
      <c r="AD41" s="29"/>
    </row>
    <row r="42" spans="1:31" ht="15.95" customHeight="1" x14ac:dyDescent="0.15">
      <c r="A42" s="34"/>
      <c r="B42" s="542" t="s">
        <v>947</v>
      </c>
      <c r="C42" s="6" t="s">
        <v>1181</v>
      </c>
      <c r="AD42" s="33"/>
      <c r="AE42" s="31"/>
    </row>
    <row r="43" spans="1:31" s="34" customFormat="1" ht="16.149999999999999" customHeight="1" x14ac:dyDescent="0.15">
      <c r="B43" s="3"/>
      <c r="C43" s="566" t="s">
        <v>1158</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hJxiUg1DQ69PePrKu5OrZq24DduWr9wklkS9LFfQFCrT3EVgnhm7Sy96TfCAhoQAMeUaX+gUwWnEXtxVIeEUtQ==" saltValue="5iKnZ12hnbcdCrBff7bX9g=="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1090</v>
      </c>
      <c r="C7" s="63"/>
      <c r="D7" s="171"/>
      <c r="E7" s="173"/>
      <c r="F7" s="100"/>
      <c r="G7" s="63"/>
      <c r="J7" s="100"/>
      <c r="K7" s="63"/>
      <c r="L7" s="182" t="s">
        <v>686</v>
      </c>
      <c r="M7" s="183">
        <f>D15+L15+H15+P15+T15+X15+AB15</f>
        <v>9550</v>
      </c>
      <c r="N7" s="100"/>
      <c r="O7" s="63"/>
      <c r="P7" s="182" t="s">
        <v>687</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498</v>
      </c>
      <c r="B8" s="35" t="s">
        <v>306</v>
      </c>
      <c r="C8" s="56" t="s">
        <v>955</v>
      </c>
      <c r="D8" s="166">
        <v>2000</v>
      </c>
      <c r="E8" s="154"/>
      <c r="F8" s="35"/>
      <c r="G8" s="56"/>
      <c r="H8" s="175" t="s">
        <v>57</v>
      </c>
      <c r="I8" s="136"/>
      <c r="J8" s="35" t="s">
        <v>519</v>
      </c>
      <c r="K8" s="56" t="s">
        <v>84</v>
      </c>
      <c r="L8" s="175">
        <v>1650</v>
      </c>
      <c r="M8" s="136"/>
      <c r="N8" s="35"/>
      <c r="O8" s="56"/>
      <c r="P8" s="175" t="s">
        <v>57</v>
      </c>
      <c r="Q8" s="136"/>
      <c r="R8" s="35"/>
      <c r="S8" s="56"/>
      <c r="T8" s="175" t="s">
        <v>57</v>
      </c>
      <c r="U8" s="136"/>
      <c r="V8" s="195"/>
      <c r="W8" s="102"/>
      <c r="X8" s="102"/>
      <c r="Y8" s="136"/>
      <c r="Z8" s="35" t="s">
        <v>306</v>
      </c>
      <c r="AA8" s="56" t="s">
        <v>1074</v>
      </c>
      <c r="AB8" s="175">
        <v>50</v>
      </c>
      <c r="AC8" s="136"/>
      <c r="AD8" s="33" t="s">
        <v>757</v>
      </c>
    </row>
    <row r="9" spans="1:31" s="34" customFormat="1" ht="15.95" customHeight="1" x14ac:dyDescent="0.15">
      <c r="A9" s="344" t="s">
        <v>498</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1075</v>
      </c>
      <c r="AB9" s="174"/>
      <c r="AC9" s="135"/>
      <c r="AD9" s="33" t="s">
        <v>758</v>
      </c>
    </row>
    <row r="10" spans="1:31" s="34" customFormat="1" ht="15.95" customHeight="1" x14ac:dyDescent="0.15">
      <c r="A10" s="344" t="s">
        <v>498</v>
      </c>
      <c r="B10" s="36" t="s">
        <v>307</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670</v>
      </c>
    </row>
    <row r="11" spans="1:31" s="34" customFormat="1" ht="15.95" customHeight="1" x14ac:dyDescent="0.15">
      <c r="A11" s="344" t="s">
        <v>498</v>
      </c>
      <c r="B11" s="36" t="s">
        <v>1070</v>
      </c>
      <c r="C11" s="58" t="s">
        <v>322</v>
      </c>
      <c r="D11" s="165">
        <v>1300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1070</v>
      </c>
      <c r="AA11" s="58" t="s">
        <v>913</v>
      </c>
      <c r="AB11" s="174">
        <v>100</v>
      </c>
      <c r="AC11" s="136"/>
      <c r="AD11" s="33"/>
    </row>
    <row r="12" spans="1:31" s="34" customFormat="1" ht="15.95" customHeight="1" x14ac:dyDescent="0.15">
      <c r="A12" s="344" t="s">
        <v>498</v>
      </c>
      <c r="B12" s="35" t="s">
        <v>308</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667</v>
      </c>
    </row>
    <row r="13" spans="1:31" s="34" customFormat="1" ht="15.95" customHeight="1" x14ac:dyDescent="0.15">
      <c r="A13" s="344" t="s">
        <v>498</v>
      </c>
      <c r="B13" s="35" t="s">
        <v>309</v>
      </c>
      <c r="C13" s="56" t="s">
        <v>323</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668</v>
      </c>
    </row>
    <row r="14" spans="1:31" s="34" customFormat="1" ht="15.95" customHeight="1" x14ac:dyDescent="0.15">
      <c r="A14" s="344" t="s">
        <v>498</v>
      </c>
      <c r="B14" s="38" t="s">
        <v>310</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669</v>
      </c>
    </row>
    <row r="15" spans="1:31" s="34" customFormat="1" ht="15.95" customHeight="1" x14ac:dyDescent="0.15">
      <c r="A15" s="344"/>
      <c r="B15" s="45"/>
      <c r="C15" s="425" t="s">
        <v>680</v>
      </c>
      <c r="D15" s="194">
        <f>SUM(D8:D14)</f>
        <v>7750</v>
      </c>
      <c r="E15" s="163">
        <f>SUM(E8:E14)</f>
        <v>0</v>
      </c>
      <c r="F15" s="39"/>
      <c r="G15" s="78"/>
      <c r="H15" s="194"/>
      <c r="I15" s="163"/>
      <c r="J15" s="45"/>
      <c r="K15" s="425" t="s">
        <v>680</v>
      </c>
      <c r="L15" s="194">
        <f>SUM(L8:L14)</f>
        <v>1650</v>
      </c>
      <c r="M15" s="163">
        <f>SUM(M8:M14)</f>
        <v>0</v>
      </c>
      <c r="N15" s="39"/>
      <c r="O15" s="78"/>
      <c r="P15" s="194"/>
      <c r="Q15" s="163"/>
      <c r="R15" s="39"/>
      <c r="S15" s="78"/>
      <c r="T15" s="194"/>
      <c r="U15" s="163"/>
      <c r="V15" s="39"/>
      <c r="W15" s="78"/>
      <c r="X15" s="194"/>
      <c r="Y15" s="163"/>
      <c r="Z15" s="39"/>
      <c r="AA15" s="425" t="s">
        <v>680</v>
      </c>
      <c r="AB15" s="194">
        <f>SUM(AB8:AB14)</f>
        <v>150</v>
      </c>
      <c r="AC15" s="163">
        <f>SUM(AC8:AC14)</f>
        <v>0</v>
      </c>
      <c r="AD15" s="29" t="s">
        <v>670</v>
      </c>
    </row>
    <row r="16" spans="1:31" ht="15.95" customHeight="1" x14ac:dyDescent="0.15">
      <c r="A16" s="344"/>
      <c r="B16" s="109" t="s">
        <v>1091</v>
      </c>
      <c r="C16" s="63"/>
      <c r="D16" s="171"/>
      <c r="E16" s="173"/>
      <c r="F16" s="100"/>
      <c r="G16" s="63"/>
      <c r="H16" s="357"/>
      <c r="I16" s="358"/>
      <c r="J16" s="100"/>
      <c r="K16" s="63"/>
      <c r="L16" s="182" t="s">
        <v>688</v>
      </c>
      <c r="M16" s="183">
        <f>D21+L21+H21+P21+T21+X21+AB21</f>
        <v>7000</v>
      </c>
      <c r="N16" s="100"/>
      <c r="O16" s="63"/>
      <c r="P16" s="182" t="s">
        <v>689</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498</v>
      </c>
      <c r="B17" s="37" t="s">
        <v>1140</v>
      </c>
      <c r="C17" s="84" t="s">
        <v>1141</v>
      </c>
      <c r="D17" s="185">
        <v>3400</v>
      </c>
      <c r="E17" s="154"/>
      <c r="F17" s="37"/>
      <c r="G17" s="84"/>
      <c r="H17" s="193" t="s">
        <v>57</v>
      </c>
      <c r="I17" s="162"/>
      <c r="J17" s="37" t="s">
        <v>520</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498</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498</v>
      </c>
      <c r="B19" s="35" t="s">
        <v>1005</v>
      </c>
      <c r="C19" s="58" t="s">
        <v>1011</v>
      </c>
      <c r="D19" s="165">
        <v>2100</v>
      </c>
      <c r="E19" s="154"/>
      <c r="F19" s="36"/>
      <c r="G19" s="58"/>
      <c r="H19" s="174" t="s">
        <v>57</v>
      </c>
      <c r="I19" s="135"/>
      <c r="J19" s="36" t="s">
        <v>521</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498</v>
      </c>
      <c r="B20" s="38" t="s">
        <v>314</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680</v>
      </c>
      <c r="D21" s="194">
        <f>SUM(D17:D20)</f>
        <v>6050</v>
      </c>
      <c r="E21" s="197">
        <f>SUM(E17:E20)</f>
        <v>0</v>
      </c>
      <c r="F21" s="45"/>
      <c r="G21" s="78"/>
      <c r="H21" s="194"/>
      <c r="I21" s="197"/>
      <c r="J21" s="45"/>
      <c r="K21" s="425" t="s">
        <v>680</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1092</v>
      </c>
      <c r="C22" s="63"/>
      <c r="D22" s="171"/>
      <c r="E22" s="173"/>
      <c r="F22" s="481"/>
      <c r="G22" s="479"/>
      <c r="H22" s="482"/>
      <c r="I22" s="474"/>
      <c r="J22" s="100"/>
      <c r="K22" s="63"/>
      <c r="L22" s="182" t="s">
        <v>443</v>
      </c>
      <c r="M22" s="183">
        <f>D30+H30+P30+L30+T30+X30+AB30</f>
        <v>7150</v>
      </c>
      <c r="N22" s="100"/>
      <c r="O22" s="63"/>
      <c r="P22" s="182" t="s">
        <v>444</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498</v>
      </c>
      <c r="B23" s="36" t="s">
        <v>315</v>
      </c>
      <c r="C23" s="58" t="s">
        <v>97</v>
      </c>
      <c r="D23" s="165">
        <v>1600</v>
      </c>
      <c r="E23" s="154"/>
      <c r="F23" s="35"/>
      <c r="G23" s="56"/>
      <c r="H23" s="175" t="s">
        <v>57</v>
      </c>
      <c r="I23" s="154"/>
      <c r="J23" s="36" t="s">
        <v>522</v>
      </c>
      <c r="K23" s="58" t="s">
        <v>98</v>
      </c>
      <c r="L23" s="174">
        <v>300</v>
      </c>
      <c r="M23" s="136"/>
      <c r="N23" s="36"/>
      <c r="O23" s="58"/>
      <c r="P23" s="174" t="s">
        <v>57</v>
      </c>
      <c r="Q23" s="135"/>
      <c r="R23" s="36"/>
      <c r="S23" s="58"/>
      <c r="T23" s="174" t="s">
        <v>57</v>
      </c>
      <c r="U23" s="135"/>
      <c r="V23" s="195"/>
      <c r="W23" s="102"/>
      <c r="X23" s="102"/>
      <c r="Y23" s="136"/>
      <c r="Z23" s="36" t="s">
        <v>315</v>
      </c>
      <c r="AA23" s="58" t="s">
        <v>1062</v>
      </c>
      <c r="AB23" s="174">
        <v>100</v>
      </c>
      <c r="AC23" s="136"/>
      <c r="AD23" s="33" t="s">
        <v>83</v>
      </c>
    </row>
    <row r="24" spans="1:31" s="34" customFormat="1" ht="15.95" customHeight="1" x14ac:dyDescent="0.15">
      <c r="A24" s="344" t="s">
        <v>498</v>
      </c>
      <c r="B24" s="35" t="s">
        <v>1050</v>
      </c>
      <c r="C24" s="56" t="s">
        <v>1051</v>
      </c>
      <c r="D24" s="166">
        <v>1800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1050</v>
      </c>
      <c r="AA24" s="56" t="s">
        <v>1063</v>
      </c>
      <c r="AB24" s="175">
        <v>100</v>
      </c>
      <c r="AC24" s="136"/>
      <c r="AD24" s="33"/>
    </row>
    <row r="25" spans="1:31" s="34" customFormat="1" ht="15.95" customHeight="1" x14ac:dyDescent="0.15">
      <c r="A25" s="344" t="s">
        <v>498</v>
      </c>
      <c r="B25" s="35"/>
      <c r="C25" s="56"/>
      <c r="D25" s="166"/>
      <c r="E25" s="154"/>
      <c r="F25" s="35"/>
      <c r="G25" s="56"/>
      <c r="H25" s="175"/>
      <c r="I25" s="154"/>
      <c r="J25" s="35" t="s">
        <v>523</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498</v>
      </c>
      <c r="B26" s="38" t="s">
        <v>316</v>
      </c>
      <c r="C26" s="57" t="s">
        <v>100</v>
      </c>
      <c r="D26" s="168">
        <v>550</v>
      </c>
      <c r="E26" s="156"/>
      <c r="F26" s="38"/>
      <c r="G26" s="57"/>
      <c r="H26" s="179" t="s">
        <v>57</v>
      </c>
      <c r="I26" s="137"/>
      <c r="J26" s="38" t="s">
        <v>524</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498</v>
      </c>
      <c r="B27" s="32" t="s">
        <v>319</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498</v>
      </c>
      <c r="B28" s="35" t="s">
        <v>321</v>
      </c>
      <c r="C28" s="56" t="s">
        <v>995</v>
      </c>
      <c r="D28" s="166">
        <v>1500</v>
      </c>
      <c r="E28" s="154"/>
      <c r="F28" s="35"/>
      <c r="G28" s="56"/>
      <c r="H28" s="174" t="s">
        <v>57</v>
      </c>
      <c r="I28" s="154"/>
      <c r="J28" s="35" t="s">
        <v>525</v>
      </c>
      <c r="K28" s="56" t="s">
        <v>105</v>
      </c>
      <c r="L28" s="192">
        <v>150</v>
      </c>
      <c r="M28" s="136"/>
      <c r="N28" s="35"/>
      <c r="O28" s="56"/>
      <c r="P28" s="175" t="s">
        <v>1057</v>
      </c>
      <c r="Q28" s="136"/>
      <c r="R28" s="35"/>
      <c r="S28" s="56"/>
      <c r="T28" s="175" t="s">
        <v>1057</v>
      </c>
      <c r="U28" s="136"/>
      <c r="V28" s="195"/>
      <c r="W28" s="102"/>
      <c r="X28" s="102"/>
      <c r="Y28" s="136"/>
      <c r="Z28" s="35" t="s">
        <v>321</v>
      </c>
      <c r="AA28" s="56" t="s">
        <v>1056</v>
      </c>
      <c r="AB28" s="175">
        <v>100</v>
      </c>
      <c r="AC28" s="136"/>
      <c r="AD28" s="33"/>
    </row>
    <row r="29" spans="1:31" s="25" customFormat="1" ht="15.95" customHeight="1" x14ac:dyDescent="0.15">
      <c r="A29" s="344" t="s">
        <v>498</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680</v>
      </c>
      <c r="D30" s="194">
        <f>SUM(D23:D29)</f>
        <v>6150</v>
      </c>
      <c r="E30" s="197">
        <f>SUM(E23:E29)</f>
        <v>0</v>
      </c>
      <c r="F30" s="45"/>
      <c r="G30" s="425"/>
      <c r="H30" s="194"/>
      <c r="I30" s="197"/>
      <c r="J30" s="45"/>
      <c r="K30" s="425" t="s">
        <v>680</v>
      </c>
      <c r="L30" s="194">
        <f>SUM(L23:L29)</f>
        <v>700</v>
      </c>
      <c r="M30" s="197">
        <f>SUM(M23:M29)</f>
        <v>0</v>
      </c>
      <c r="N30" s="45"/>
      <c r="O30" s="425"/>
      <c r="P30" s="194"/>
      <c r="Q30" s="197"/>
      <c r="R30" s="45"/>
      <c r="S30" s="78"/>
      <c r="T30" s="194"/>
      <c r="U30" s="197"/>
      <c r="V30" s="45"/>
      <c r="W30" s="78"/>
      <c r="X30" s="194"/>
      <c r="Y30" s="197"/>
      <c r="Z30" s="45"/>
      <c r="AA30" s="425" t="s">
        <v>680</v>
      </c>
      <c r="AB30" s="194">
        <f>SUM(AB23:AB29)</f>
        <v>300</v>
      </c>
      <c r="AC30" s="197">
        <f>SUM(AC23:AC29)</f>
        <v>0</v>
      </c>
      <c r="AD30" s="33"/>
    </row>
    <row r="31" spans="1:31" s="34" customFormat="1" ht="15.95" customHeight="1" x14ac:dyDescent="0.15">
      <c r="A31" s="344"/>
      <c r="B31" s="109" t="s">
        <v>1093</v>
      </c>
      <c r="C31" s="63"/>
      <c r="D31" s="171"/>
      <c r="E31" s="173"/>
      <c r="F31" s="100"/>
      <c r="G31" s="63"/>
      <c r="H31" s="182"/>
      <c r="I31" s="183"/>
      <c r="J31" s="100"/>
      <c r="K31" s="63"/>
      <c r="L31" s="182" t="s">
        <v>445</v>
      </c>
      <c r="M31" s="183">
        <f>D35+H35+P35+L35+T35+X35+AB35</f>
        <v>3000</v>
      </c>
      <c r="N31" s="100"/>
      <c r="O31" s="63"/>
      <c r="P31" s="182" t="s">
        <v>446</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498</v>
      </c>
      <c r="B32" s="40" t="s">
        <v>317</v>
      </c>
      <c r="C32" s="88" t="s">
        <v>101</v>
      </c>
      <c r="D32" s="180">
        <v>1200</v>
      </c>
      <c r="E32" s="154"/>
      <c r="F32" s="40"/>
      <c r="G32" s="88"/>
      <c r="H32" s="180" t="s">
        <v>57</v>
      </c>
      <c r="I32" s="138"/>
      <c r="J32" s="40" t="s">
        <v>853</v>
      </c>
      <c r="K32" s="88" t="s">
        <v>852</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498</v>
      </c>
      <c r="B33" s="35" t="s">
        <v>318</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498</v>
      </c>
      <c r="B34" s="38" t="s">
        <v>320</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680</v>
      </c>
      <c r="D35" s="194">
        <f>SUM(D32:D34)</f>
        <v>2600</v>
      </c>
      <c r="E35" s="197">
        <f>SUM(E32:E34)</f>
        <v>0</v>
      </c>
      <c r="F35" s="45"/>
      <c r="G35" s="425"/>
      <c r="H35" s="194"/>
      <c r="I35" s="197"/>
      <c r="J35" s="45"/>
      <c r="K35" s="425" t="s">
        <v>680</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248</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985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l31zrN/IgVX+aPHzWOrNzouRVafylZfP93e2/hbV15JflDSuw9Qix4+QHaU4MV2naIdRTDWmeq7XT6IlD3b8LA==" saltValue="EgNGGNb7sPptl4FxU7hRQ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438</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790</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475</v>
      </c>
      <c r="C7" s="274"/>
      <c r="D7" s="275"/>
      <c r="E7" s="276"/>
      <c r="F7" s="281"/>
      <c r="G7" s="274"/>
      <c r="H7" s="282"/>
      <c r="I7" s="283"/>
      <c r="J7" s="281"/>
      <c r="K7" s="274"/>
      <c r="L7" s="454" t="s">
        <v>476</v>
      </c>
      <c r="M7" s="283">
        <f>倉敷2・総社!D23+倉敷2・総社!L23+倉敷2・総社!H23+倉敷2・総社!P23+倉敷2・総社!T23+倉敷2・総社!X23+倉敷2・総社!AB23</f>
        <v>81600</v>
      </c>
      <c r="N7" s="281"/>
      <c r="O7" s="274"/>
      <c r="P7" s="454" t="s">
        <v>477</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1096</v>
      </c>
      <c r="C8" s="63"/>
      <c r="D8" s="171"/>
      <c r="E8" s="173"/>
      <c r="F8" s="100"/>
      <c r="G8" s="63"/>
      <c r="H8" s="182"/>
      <c r="I8" s="183"/>
      <c r="J8" s="100"/>
      <c r="K8" s="63"/>
      <c r="L8" s="455" t="s">
        <v>775</v>
      </c>
      <c r="M8" s="183">
        <f>D32+H32+P32+L32+T32+X32+AB32</f>
        <v>42100</v>
      </c>
      <c r="N8" s="100"/>
      <c r="O8" s="63"/>
      <c r="P8" s="455" t="s">
        <v>776</v>
      </c>
      <c r="Q8" s="294">
        <f>E32+M32+I32+Q32+U32+Y32+AC32</f>
        <v>0</v>
      </c>
      <c r="R8" s="101"/>
      <c r="S8" s="64"/>
      <c r="T8" s="176"/>
      <c r="U8" s="177"/>
      <c r="V8" s="289"/>
      <c r="W8" s="290"/>
      <c r="X8" s="291"/>
      <c r="Y8" s="292"/>
      <c r="Z8" s="289"/>
      <c r="AA8" s="290"/>
      <c r="AB8" s="291"/>
      <c r="AC8" s="293"/>
      <c r="AD8" s="29" t="s">
        <v>469</v>
      </c>
    </row>
    <row r="9" spans="1:30" s="34" customFormat="1" ht="15.4" customHeight="1" x14ac:dyDescent="0.15">
      <c r="A9" s="344" t="s">
        <v>498</v>
      </c>
      <c r="B9" s="36" t="s">
        <v>327</v>
      </c>
      <c r="C9" s="58" t="s">
        <v>106</v>
      </c>
      <c r="D9" s="165">
        <v>2400</v>
      </c>
      <c r="E9" s="136"/>
      <c r="F9" s="36" t="s">
        <v>1039</v>
      </c>
      <c r="G9" s="58" t="s">
        <v>106</v>
      </c>
      <c r="H9" s="174">
        <v>100</v>
      </c>
      <c r="I9" s="136"/>
      <c r="J9" s="36"/>
      <c r="K9" s="58"/>
      <c r="L9" s="174"/>
      <c r="M9" s="136"/>
      <c r="N9" s="36"/>
      <c r="O9" s="58"/>
      <c r="P9" s="174" t="s">
        <v>1117</v>
      </c>
      <c r="Q9" s="135"/>
      <c r="R9" s="36"/>
      <c r="S9" s="58"/>
      <c r="T9" s="174" t="s">
        <v>783</v>
      </c>
      <c r="U9" s="135"/>
      <c r="V9" s="36"/>
      <c r="W9" s="58"/>
      <c r="X9" s="174"/>
      <c r="Y9" s="135"/>
      <c r="Z9" s="36" t="s">
        <v>1039</v>
      </c>
      <c r="AA9" s="58" t="s">
        <v>111</v>
      </c>
      <c r="AB9" s="174">
        <v>50</v>
      </c>
      <c r="AC9" s="135"/>
      <c r="AD9" s="33" t="s">
        <v>107</v>
      </c>
    </row>
    <row r="10" spans="1:30" s="34" customFormat="1" ht="15.4" customHeight="1" x14ac:dyDescent="0.15">
      <c r="A10" s="344" t="s">
        <v>498</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498</v>
      </c>
      <c r="B11" s="35"/>
      <c r="C11" s="56"/>
      <c r="D11" s="166"/>
      <c r="E11" s="135"/>
      <c r="F11" s="35" t="s">
        <v>1032</v>
      </c>
      <c r="G11" s="56" t="s">
        <v>1033</v>
      </c>
      <c r="H11" s="175">
        <v>650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498</v>
      </c>
      <c r="B12" s="35" t="s">
        <v>791</v>
      </c>
      <c r="C12" s="56" t="s">
        <v>109</v>
      </c>
      <c r="D12" s="166">
        <v>3250</v>
      </c>
      <c r="E12" s="136"/>
      <c r="F12" s="35"/>
      <c r="G12" s="532"/>
      <c r="H12" s="175"/>
      <c r="I12" s="135"/>
      <c r="J12" s="35" t="s">
        <v>956</v>
      </c>
      <c r="K12" s="56" t="s">
        <v>109</v>
      </c>
      <c r="L12" s="175">
        <v>4550</v>
      </c>
      <c r="M12" s="136"/>
      <c r="N12" s="35"/>
      <c r="O12" s="56"/>
      <c r="P12" s="175" t="s">
        <v>1117</v>
      </c>
      <c r="Q12" s="136"/>
      <c r="R12" s="35"/>
      <c r="S12" s="56"/>
      <c r="T12" s="175" t="s">
        <v>783</v>
      </c>
      <c r="U12" s="136"/>
      <c r="V12" s="35"/>
      <c r="W12" s="56"/>
      <c r="X12" s="175" t="s">
        <v>783</v>
      </c>
      <c r="Y12" s="136"/>
      <c r="Z12" s="35" t="s">
        <v>1040</v>
      </c>
      <c r="AA12" s="56" t="s">
        <v>1035</v>
      </c>
      <c r="AB12" s="556">
        <v>200</v>
      </c>
      <c r="AC12" s="136"/>
      <c r="AD12" s="33"/>
    </row>
    <row r="13" spans="1:30" s="34" customFormat="1" ht="15.4" customHeight="1" x14ac:dyDescent="0.15">
      <c r="A13" s="344" t="s">
        <v>498</v>
      </c>
      <c r="B13" s="35" t="s">
        <v>328</v>
      </c>
      <c r="C13" s="56" t="s">
        <v>696</v>
      </c>
      <c r="D13" s="166">
        <v>1650</v>
      </c>
      <c r="E13" s="136"/>
      <c r="F13" s="35" t="s">
        <v>1040</v>
      </c>
      <c r="G13" s="56" t="s">
        <v>696</v>
      </c>
      <c r="H13" s="166">
        <v>350</v>
      </c>
      <c r="I13" s="136"/>
      <c r="J13" s="35"/>
      <c r="K13" s="56"/>
      <c r="L13" s="175"/>
      <c r="M13" s="135"/>
      <c r="N13" s="35"/>
      <c r="O13" s="56"/>
      <c r="P13" s="175" t="s">
        <v>1117</v>
      </c>
      <c r="Q13" s="136"/>
      <c r="R13" s="35"/>
      <c r="S13" s="56"/>
      <c r="T13" s="175" t="s">
        <v>783</v>
      </c>
      <c r="U13" s="136"/>
      <c r="V13" s="35"/>
      <c r="W13" s="56"/>
      <c r="X13" s="175" t="s">
        <v>783</v>
      </c>
      <c r="Y13" s="136"/>
      <c r="Z13" s="35"/>
      <c r="AA13" s="58"/>
      <c r="AB13" s="556"/>
      <c r="AC13" s="136"/>
      <c r="AD13" s="33" t="s">
        <v>670</v>
      </c>
    </row>
    <row r="14" spans="1:30" s="34" customFormat="1" ht="15.4" customHeight="1" x14ac:dyDescent="0.15">
      <c r="A14" s="344" t="s">
        <v>498</v>
      </c>
      <c r="B14" s="36" t="s">
        <v>329</v>
      </c>
      <c r="C14" s="58" t="s">
        <v>108</v>
      </c>
      <c r="D14" s="165">
        <v>2700</v>
      </c>
      <c r="E14" s="136"/>
      <c r="F14" s="35" t="s">
        <v>1041</v>
      </c>
      <c r="G14" s="58" t="s">
        <v>108</v>
      </c>
      <c r="H14" s="165">
        <v>500</v>
      </c>
      <c r="I14" s="135"/>
      <c r="J14" s="36" t="s">
        <v>957</v>
      </c>
      <c r="K14" s="56" t="s">
        <v>108</v>
      </c>
      <c r="L14" s="174">
        <v>1200</v>
      </c>
      <c r="M14" s="136"/>
      <c r="N14" s="36"/>
      <c r="O14" s="58"/>
      <c r="P14" s="174" t="s">
        <v>1117</v>
      </c>
      <c r="Q14" s="135"/>
      <c r="R14" s="36"/>
      <c r="S14" s="58"/>
      <c r="T14" s="175" t="s">
        <v>783</v>
      </c>
      <c r="U14" s="135"/>
      <c r="V14" s="36"/>
      <c r="W14" s="58"/>
      <c r="X14" s="174"/>
      <c r="Y14" s="135"/>
      <c r="Z14" s="36" t="s">
        <v>1042</v>
      </c>
      <c r="AA14" s="58" t="s">
        <v>1036</v>
      </c>
      <c r="AB14" s="558">
        <v>150</v>
      </c>
      <c r="AC14" s="136"/>
      <c r="AD14" s="33" t="s">
        <v>763</v>
      </c>
    </row>
    <row r="15" spans="1:30" s="34" customFormat="1" ht="15.4" customHeight="1" x14ac:dyDescent="0.15">
      <c r="A15" s="344" t="s">
        <v>498</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791</v>
      </c>
      <c r="AA15" s="56" t="s">
        <v>792</v>
      </c>
      <c r="AB15" s="175">
        <v>450</v>
      </c>
      <c r="AC15" s="136"/>
      <c r="AD15" s="33" t="s">
        <v>764</v>
      </c>
    </row>
    <row r="16" spans="1:30" s="34" customFormat="1" ht="15.4" customHeight="1" x14ac:dyDescent="0.15">
      <c r="A16" s="344" t="s">
        <v>498</v>
      </c>
      <c r="B16" s="36" t="s">
        <v>330</v>
      </c>
      <c r="C16" s="58" t="s">
        <v>110</v>
      </c>
      <c r="D16" s="165">
        <v>1600</v>
      </c>
      <c r="E16" s="136"/>
      <c r="F16" s="36" t="s">
        <v>1042</v>
      </c>
      <c r="G16" s="58" t="s">
        <v>110</v>
      </c>
      <c r="H16" s="165">
        <v>450</v>
      </c>
      <c r="I16" s="135"/>
      <c r="J16" s="36" t="s">
        <v>958</v>
      </c>
      <c r="K16" s="58" t="s">
        <v>959</v>
      </c>
      <c r="L16" s="174">
        <v>1250</v>
      </c>
      <c r="M16" s="136"/>
      <c r="N16" s="36"/>
      <c r="O16" s="58"/>
      <c r="P16" s="174" t="s">
        <v>1117</v>
      </c>
      <c r="Q16" s="135"/>
      <c r="R16" s="36"/>
      <c r="S16" s="58"/>
      <c r="T16" s="175" t="s">
        <v>783</v>
      </c>
      <c r="U16" s="135"/>
      <c r="V16" s="36"/>
      <c r="W16" s="58"/>
      <c r="X16" s="174"/>
      <c r="Y16" s="135"/>
      <c r="Z16" s="36" t="s">
        <v>798</v>
      </c>
      <c r="AA16" s="58" t="s">
        <v>797</v>
      </c>
      <c r="AB16" s="174">
        <v>200</v>
      </c>
      <c r="AC16" s="136"/>
      <c r="AD16" s="33" t="s">
        <v>765</v>
      </c>
    </row>
    <row r="17" spans="1:30" s="34" customFormat="1" ht="15.4" customHeight="1" x14ac:dyDescent="0.15">
      <c r="A17" s="344" t="s">
        <v>498</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769</v>
      </c>
    </row>
    <row r="18" spans="1:30" s="34" customFormat="1" ht="15.4" customHeight="1" x14ac:dyDescent="0.15">
      <c r="A18" s="344" t="s">
        <v>498</v>
      </c>
      <c r="B18" s="35" t="s">
        <v>331</v>
      </c>
      <c r="C18" s="56" t="s">
        <v>112</v>
      </c>
      <c r="D18" s="166">
        <v>1700</v>
      </c>
      <c r="E18" s="136"/>
      <c r="F18" s="35" t="s">
        <v>1028</v>
      </c>
      <c r="G18" s="56" t="s">
        <v>1029</v>
      </c>
      <c r="H18" s="175">
        <v>300</v>
      </c>
      <c r="I18" s="136"/>
      <c r="J18" s="35"/>
      <c r="K18" s="56"/>
      <c r="L18" s="175"/>
      <c r="M18" s="136"/>
      <c r="N18" s="35"/>
      <c r="O18" s="56"/>
      <c r="P18" s="175" t="s">
        <v>1117</v>
      </c>
      <c r="Q18" s="136"/>
      <c r="R18" s="35"/>
      <c r="S18" s="56"/>
      <c r="T18" s="175" t="s">
        <v>783</v>
      </c>
      <c r="U18" s="136"/>
      <c r="V18" s="35"/>
      <c r="W18" s="56"/>
      <c r="X18" s="175" t="s">
        <v>783</v>
      </c>
      <c r="Y18" s="136"/>
      <c r="Z18" s="35" t="s">
        <v>1028</v>
      </c>
      <c r="AA18" s="56" t="s">
        <v>1030</v>
      </c>
      <c r="AB18" s="175">
        <v>150</v>
      </c>
      <c r="AC18" s="135"/>
      <c r="AD18" s="33" t="s">
        <v>771</v>
      </c>
    </row>
    <row r="19" spans="1:30" s="34" customFormat="1" ht="15.4" customHeight="1" x14ac:dyDescent="0.15">
      <c r="A19" s="344" t="s">
        <v>498</v>
      </c>
      <c r="B19" s="35" t="s">
        <v>332</v>
      </c>
      <c r="C19" s="56" t="s">
        <v>114</v>
      </c>
      <c r="D19" s="166">
        <v>2100</v>
      </c>
      <c r="E19" s="136"/>
      <c r="F19" s="35"/>
      <c r="G19" s="532"/>
      <c r="H19" s="175"/>
      <c r="I19" s="136"/>
      <c r="J19" s="35"/>
      <c r="K19" s="56"/>
      <c r="L19" s="175"/>
      <c r="M19" s="136"/>
      <c r="N19" s="35"/>
      <c r="O19" s="56"/>
      <c r="P19" s="175" t="s">
        <v>1117</v>
      </c>
      <c r="Q19" s="136"/>
      <c r="R19" s="35"/>
      <c r="S19" s="56"/>
      <c r="T19" s="175" t="s">
        <v>783</v>
      </c>
      <c r="U19" s="136"/>
      <c r="V19" s="35"/>
      <c r="W19" s="56"/>
      <c r="X19" s="175"/>
      <c r="Y19" s="136"/>
      <c r="Z19" s="35"/>
      <c r="AA19" s="56"/>
      <c r="AB19" s="175"/>
      <c r="AC19" s="136"/>
      <c r="AD19" s="33" t="s">
        <v>691</v>
      </c>
    </row>
    <row r="20" spans="1:30" s="34" customFormat="1" ht="15.4" customHeight="1" x14ac:dyDescent="0.15">
      <c r="A20" s="344" t="s">
        <v>498</v>
      </c>
      <c r="B20" s="38"/>
      <c r="C20" s="57"/>
      <c r="D20" s="168"/>
      <c r="E20" s="137"/>
      <c r="F20" s="38" t="s">
        <v>1043</v>
      </c>
      <c r="G20" s="56" t="s">
        <v>114</v>
      </c>
      <c r="H20" s="166">
        <v>450</v>
      </c>
      <c r="I20" s="137"/>
      <c r="J20" s="38"/>
      <c r="K20" s="57"/>
      <c r="L20" s="179"/>
      <c r="M20" s="137"/>
      <c r="N20" s="38"/>
      <c r="O20" s="57"/>
      <c r="P20" s="179"/>
      <c r="Q20" s="137"/>
      <c r="R20" s="38"/>
      <c r="S20" s="57"/>
      <c r="T20" s="179"/>
      <c r="U20" s="137"/>
      <c r="V20" s="38"/>
      <c r="W20" s="57"/>
      <c r="X20" s="179"/>
      <c r="Y20" s="137"/>
      <c r="Z20" s="38" t="s">
        <v>1043</v>
      </c>
      <c r="AA20" s="56" t="s">
        <v>1037</v>
      </c>
      <c r="AB20" s="179">
        <v>200</v>
      </c>
      <c r="AC20" s="137"/>
      <c r="AD20" s="29" t="s">
        <v>692</v>
      </c>
    </row>
    <row r="21" spans="1:30" ht="15.4" customHeight="1" x14ac:dyDescent="0.15">
      <c r="A21" s="344"/>
      <c r="B21" s="109" t="s">
        <v>1094</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769</v>
      </c>
    </row>
    <row r="22" spans="1:30" s="34" customFormat="1" ht="15.4" customHeight="1" x14ac:dyDescent="0.15">
      <c r="A22" s="344" t="s">
        <v>498</v>
      </c>
      <c r="B22" s="37" t="s">
        <v>333</v>
      </c>
      <c r="C22" s="84" t="s">
        <v>115</v>
      </c>
      <c r="D22" s="185">
        <v>2800</v>
      </c>
      <c r="E22" s="136"/>
      <c r="F22" s="35"/>
      <c r="G22" s="56"/>
      <c r="H22" s="175"/>
      <c r="I22" s="136"/>
      <c r="J22" s="37"/>
      <c r="K22" s="84"/>
      <c r="L22" s="193"/>
      <c r="M22" s="136"/>
      <c r="N22" s="35" t="s">
        <v>1116</v>
      </c>
      <c r="O22" s="56" t="s">
        <v>959</v>
      </c>
      <c r="P22" s="175">
        <v>250</v>
      </c>
      <c r="Q22" s="162"/>
      <c r="R22" s="37"/>
      <c r="S22" s="84"/>
      <c r="T22" s="193" t="s">
        <v>57</v>
      </c>
      <c r="U22" s="162"/>
      <c r="V22" s="198"/>
      <c r="W22" s="141"/>
      <c r="X22" s="141"/>
      <c r="Y22" s="135"/>
      <c r="Z22" s="37"/>
      <c r="AA22" s="84"/>
      <c r="AB22" s="193"/>
      <c r="AC22" s="135"/>
      <c r="AD22" s="33"/>
    </row>
    <row r="23" spans="1:30" s="34" customFormat="1" ht="15.4" customHeight="1" x14ac:dyDescent="0.15">
      <c r="A23" s="344" t="s">
        <v>498</v>
      </c>
      <c r="B23" s="35"/>
      <c r="C23" s="56"/>
      <c r="D23" s="166"/>
      <c r="E23" s="136"/>
      <c r="F23" s="36" t="s">
        <v>1138</v>
      </c>
      <c r="G23" s="58" t="s">
        <v>1137</v>
      </c>
      <c r="H23" s="174">
        <v>250</v>
      </c>
      <c r="I23" s="135"/>
      <c r="J23" s="35"/>
      <c r="K23" s="56"/>
      <c r="L23" s="175"/>
      <c r="M23" s="136"/>
      <c r="N23" s="35"/>
      <c r="O23" s="56"/>
      <c r="P23" s="175"/>
      <c r="Q23" s="136"/>
      <c r="R23" s="35"/>
      <c r="S23" s="56"/>
      <c r="T23" s="175"/>
      <c r="U23" s="136"/>
      <c r="V23" s="195"/>
      <c r="W23" s="102"/>
      <c r="X23" s="102"/>
      <c r="Y23" s="136"/>
      <c r="Z23" s="35" t="s">
        <v>800</v>
      </c>
      <c r="AA23" s="56" t="s">
        <v>799</v>
      </c>
      <c r="AB23" s="175">
        <v>100</v>
      </c>
      <c r="AC23" s="136"/>
      <c r="AD23" s="33" t="s">
        <v>772</v>
      </c>
    </row>
    <row r="24" spans="1:30" s="34" customFormat="1" ht="15.4" customHeight="1" x14ac:dyDescent="0.15">
      <c r="A24" s="344" t="s">
        <v>498</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773</v>
      </c>
    </row>
    <row r="25" spans="1:30" s="34" customFormat="1" ht="15.4" customHeight="1" x14ac:dyDescent="0.15">
      <c r="A25" s="344" t="s">
        <v>498</v>
      </c>
      <c r="B25" s="36" t="s">
        <v>1120</v>
      </c>
      <c r="C25" s="58" t="s">
        <v>116</v>
      </c>
      <c r="D25" s="165">
        <v>1350</v>
      </c>
      <c r="E25" s="136"/>
      <c r="F25" s="35" t="s">
        <v>1031</v>
      </c>
      <c r="G25" s="56" t="s">
        <v>117</v>
      </c>
      <c r="H25" s="175">
        <v>450</v>
      </c>
      <c r="I25" s="136"/>
      <c r="J25" s="36"/>
      <c r="K25" s="58"/>
      <c r="L25" s="174"/>
      <c r="M25" s="135"/>
      <c r="N25" s="36"/>
      <c r="O25" s="58"/>
      <c r="P25" s="175" t="s">
        <v>783</v>
      </c>
      <c r="Q25" s="135"/>
      <c r="R25" s="36"/>
      <c r="S25" s="58"/>
      <c r="T25" s="174" t="s">
        <v>57</v>
      </c>
      <c r="U25" s="135"/>
      <c r="V25" s="198"/>
      <c r="W25" s="141"/>
      <c r="X25" s="141"/>
      <c r="Y25" s="135"/>
      <c r="Z25" s="36" t="s">
        <v>1138</v>
      </c>
      <c r="AA25" s="58" t="s">
        <v>1139</v>
      </c>
      <c r="AB25" s="174">
        <v>100</v>
      </c>
      <c r="AC25" s="136"/>
      <c r="AD25" s="33" t="s">
        <v>766</v>
      </c>
    </row>
    <row r="26" spans="1:30" s="34" customFormat="1" ht="15.4" customHeight="1" x14ac:dyDescent="0.15">
      <c r="A26" s="344" t="s">
        <v>498</v>
      </c>
      <c r="B26" s="35" t="s">
        <v>334</v>
      </c>
      <c r="C26" s="56" t="s">
        <v>117</v>
      </c>
      <c r="D26" s="166">
        <v>1850</v>
      </c>
      <c r="E26" s="136"/>
      <c r="F26" s="35"/>
      <c r="G26" s="532"/>
      <c r="H26" s="175"/>
      <c r="I26" s="136"/>
      <c r="J26" s="35"/>
      <c r="K26" s="56"/>
      <c r="L26" s="175"/>
      <c r="M26" s="135"/>
      <c r="N26" s="35"/>
      <c r="O26" s="56"/>
      <c r="P26" s="175" t="s">
        <v>1025</v>
      </c>
      <c r="Q26" s="136"/>
      <c r="R26" s="35"/>
      <c r="S26" s="56"/>
      <c r="T26" s="175" t="s">
        <v>57</v>
      </c>
      <c r="U26" s="136"/>
      <c r="V26" s="195"/>
      <c r="W26" s="102"/>
      <c r="X26" s="102"/>
      <c r="Y26" s="136"/>
      <c r="Z26" s="35" t="s">
        <v>334</v>
      </c>
      <c r="AA26" s="56" t="s">
        <v>1027</v>
      </c>
      <c r="AB26" s="175">
        <v>100</v>
      </c>
      <c r="AC26" s="136"/>
      <c r="AD26" s="33" t="s">
        <v>767</v>
      </c>
    </row>
    <row r="27" spans="1:30" s="34" customFormat="1" ht="15.4" customHeight="1" x14ac:dyDescent="0.15">
      <c r="A27" s="344" t="s">
        <v>498</v>
      </c>
      <c r="B27" s="35" t="s">
        <v>803</v>
      </c>
      <c r="C27" s="65" t="s">
        <v>118</v>
      </c>
      <c r="D27" s="167">
        <v>350</v>
      </c>
      <c r="E27" s="136"/>
      <c r="F27" s="35"/>
      <c r="G27" s="56"/>
      <c r="H27" s="175"/>
      <c r="I27" s="553"/>
      <c r="J27" s="35" t="s">
        <v>526</v>
      </c>
      <c r="K27" s="56" t="s">
        <v>339</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498</v>
      </c>
      <c r="B28" s="35" t="s">
        <v>966</v>
      </c>
      <c r="C28" s="56" t="s">
        <v>119</v>
      </c>
      <c r="D28" s="166">
        <v>2800</v>
      </c>
      <c r="E28" s="136"/>
      <c r="F28" s="35"/>
      <c r="G28" s="532"/>
      <c r="H28" s="175" t="s">
        <v>57</v>
      </c>
      <c r="I28" s="553"/>
      <c r="J28" s="35"/>
      <c r="K28" s="56"/>
      <c r="L28" s="175"/>
      <c r="M28" s="553"/>
      <c r="N28" s="35"/>
      <c r="O28" s="56"/>
      <c r="P28" s="175" t="s">
        <v>783</v>
      </c>
      <c r="Q28" s="553"/>
      <c r="R28" s="35"/>
      <c r="S28" s="56"/>
      <c r="T28" s="175" t="s">
        <v>57</v>
      </c>
      <c r="U28" s="553"/>
      <c r="V28" s="554"/>
      <c r="W28" s="555"/>
      <c r="X28" s="555"/>
      <c r="Y28" s="553"/>
      <c r="Z28" s="35" t="s">
        <v>966</v>
      </c>
      <c r="AA28" s="56" t="s">
        <v>969</v>
      </c>
      <c r="AB28" s="175">
        <v>150</v>
      </c>
      <c r="AC28" s="553"/>
      <c r="AD28" s="33"/>
    </row>
    <row r="29" spans="1:30" s="34" customFormat="1" ht="15.4" customHeight="1" x14ac:dyDescent="0.15">
      <c r="A29" s="344" t="s">
        <v>498</v>
      </c>
      <c r="B29" s="35" t="s">
        <v>1008</v>
      </c>
      <c r="C29" s="56" t="s">
        <v>120</v>
      </c>
      <c r="D29" s="166">
        <v>1400</v>
      </c>
      <c r="E29" s="136"/>
      <c r="F29" s="35"/>
      <c r="G29" s="56"/>
      <c r="H29" s="175"/>
      <c r="I29" s="553"/>
      <c r="J29" s="35" t="s">
        <v>527</v>
      </c>
      <c r="K29" s="56" t="s">
        <v>73</v>
      </c>
      <c r="L29" s="175">
        <v>250</v>
      </c>
      <c r="M29" s="553"/>
      <c r="N29" s="35"/>
      <c r="O29" s="56"/>
      <c r="P29" s="175" t="s">
        <v>57</v>
      </c>
      <c r="Q29" s="553"/>
      <c r="R29" s="35"/>
      <c r="S29" s="56"/>
      <c r="T29" s="175" t="s">
        <v>57</v>
      </c>
      <c r="U29" s="553"/>
      <c r="V29" s="554"/>
      <c r="W29" s="555"/>
      <c r="X29" s="555"/>
      <c r="Y29" s="553"/>
      <c r="Z29" s="35" t="s">
        <v>1008</v>
      </c>
      <c r="AA29" s="56" t="s">
        <v>1059</v>
      </c>
      <c r="AB29" s="175">
        <v>100</v>
      </c>
      <c r="AC29" s="553"/>
      <c r="AD29" s="33"/>
    </row>
    <row r="30" spans="1:30" s="34" customFormat="1" ht="15.4" customHeight="1" x14ac:dyDescent="0.15">
      <c r="A30" s="344" t="s">
        <v>498</v>
      </c>
      <c r="B30" s="35"/>
      <c r="C30" s="56"/>
      <c r="D30" s="166"/>
      <c r="E30" s="136"/>
      <c r="F30" s="35"/>
      <c r="G30" s="532"/>
      <c r="H30" s="175"/>
      <c r="I30" s="553"/>
      <c r="J30" s="35" t="s">
        <v>724</v>
      </c>
      <c r="K30" s="56" t="s">
        <v>725</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498</v>
      </c>
      <c r="B31" s="38" t="s">
        <v>335</v>
      </c>
      <c r="C31" s="57" t="s">
        <v>694</v>
      </c>
      <c r="D31" s="168">
        <v>1750</v>
      </c>
      <c r="E31" s="137"/>
      <c r="F31" s="38"/>
      <c r="G31" s="57"/>
      <c r="H31" s="179" t="s">
        <v>57</v>
      </c>
      <c r="I31" s="137"/>
      <c r="J31" s="38" t="s">
        <v>528</v>
      </c>
      <c r="K31" s="57" t="s">
        <v>585</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680</v>
      </c>
      <c r="D32" s="194">
        <f>SUM(D9:D31)</f>
        <v>27700</v>
      </c>
      <c r="E32" s="163">
        <f>SUM(E9:E31)</f>
        <v>0</v>
      </c>
      <c r="F32" s="45"/>
      <c r="G32" s="425" t="s">
        <v>680</v>
      </c>
      <c r="H32" s="194">
        <f>SUM(H9:H31)</f>
        <v>3500</v>
      </c>
      <c r="I32" s="163">
        <f>SUM(I9:I31)</f>
        <v>0</v>
      </c>
      <c r="J32" s="45"/>
      <c r="K32" s="425" t="s">
        <v>680</v>
      </c>
      <c r="L32" s="194">
        <f>SUM(L9:L31)</f>
        <v>8700</v>
      </c>
      <c r="M32" s="163">
        <f>SUM(M9:M31)</f>
        <v>0</v>
      </c>
      <c r="N32" s="45"/>
      <c r="O32" s="425" t="s">
        <v>680</v>
      </c>
      <c r="P32" s="194">
        <f>SUM(P9:P31)</f>
        <v>250</v>
      </c>
      <c r="Q32" s="163">
        <f>SUM(Q9:Q31)</f>
        <v>0</v>
      </c>
      <c r="R32" s="45"/>
      <c r="S32" s="425"/>
      <c r="T32" s="194"/>
      <c r="U32" s="163"/>
      <c r="V32" s="199"/>
      <c r="W32" s="140"/>
      <c r="X32" s="140"/>
      <c r="Y32" s="207"/>
      <c r="Z32" s="45"/>
      <c r="AA32" s="425" t="s">
        <v>680</v>
      </c>
      <c r="AB32" s="194">
        <f>SUM(AB9:AB31)</f>
        <v>1950</v>
      </c>
      <c r="AC32" s="163">
        <f>SUM(AC9:AC31)</f>
        <v>0</v>
      </c>
      <c r="AD32" s="33"/>
    </row>
    <row r="33" spans="1:30" ht="15.4" customHeight="1" x14ac:dyDescent="0.15">
      <c r="A33" s="344"/>
      <c r="B33" s="109" t="s">
        <v>1095</v>
      </c>
      <c r="C33" s="63"/>
      <c r="D33" s="171"/>
      <c r="E33" s="173"/>
      <c r="F33" s="100"/>
      <c r="G33" s="63"/>
      <c r="H33" s="182"/>
      <c r="I33" s="183"/>
      <c r="J33" s="100"/>
      <c r="K33" s="63"/>
      <c r="L33" s="455" t="s">
        <v>447</v>
      </c>
      <c r="M33" s="183">
        <f>D42+H42+P42+L42+T42+X42+AB42</f>
        <v>13450</v>
      </c>
      <c r="N33" s="100"/>
      <c r="O33" s="63"/>
      <c r="P33" s="455" t="s">
        <v>448</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498</v>
      </c>
      <c r="B34" s="35"/>
      <c r="C34" s="56"/>
      <c r="D34" s="166"/>
      <c r="E34" s="136"/>
      <c r="F34" s="35"/>
      <c r="G34" s="56"/>
      <c r="H34" s="175"/>
      <c r="I34" s="136"/>
      <c r="J34" s="35" t="s">
        <v>529</v>
      </c>
      <c r="K34" s="56" t="s">
        <v>121</v>
      </c>
      <c r="L34" s="174">
        <v>1000</v>
      </c>
      <c r="M34" s="136"/>
      <c r="N34" s="35"/>
      <c r="O34" s="56"/>
      <c r="P34" s="175" t="s">
        <v>904</v>
      </c>
      <c r="Q34" s="136"/>
      <c r="R34" s="35"/>
      <c r="S34" s="56"/>
      <c r="T34" s="175" t="s">
        <v>57</v>
      </c>
      <c r="U34" s="136"/>
      <c r="V34" s="195"/>
      <c r="W34" s="102"/>
      <c r="X34" s="102"/>
      <c r="Y34" s="136"/>
      <c r="Z34" s="35" t="s">
        <v>338</v>
      </c>
      <c r="AA34" s="56" t="s">
        <v>1179</v>
      </c>
      <c r="AB34" s="166">
        <v>100</v>
      </c>
      <c r="AC34" s="136"/>
      <c r="AD34" s="29"/>
    </row>
    <row r="35" spans="1:30" s="34" customFormat="1" ht="15.4" customHeight="1" x14ac:dyDescent="0.15">
      <c r="A35" s="344" t="s">
        <v>498</v>
      </c>
      <c r="B35" s="35" t="s">
        <v>336</v>
      </c>
      <c r="C35" s="56" t="s">
        <v>122</v>
      </c>
      <c r="D35" s="166">
        <v>1150</v>
      </c>
      <c r="E35" s="136"/>
      <c r="F35" s="35" t="s">
        <v>1169</v>
      </c>
      <c r="G35" s="56" t="s">
        <v>122</v>
      </c>
      <c r="H35" s="175">
        <v>200</v>
      </c>
      <c r="I35" s="136"/>
      <c r="J35" s="35" t="s">
        <v>530</v>
      </c>
      <c r="K35" s="56" t="s">
        <v>123</v>
      </c>
      <c r="L35" s="175">
        <v>1500</v>
      </c>
      <c r="M35" s="136"/>
      <c r="N35" s="35"/>
      <c r="O35" s="56"/>
      <c r="P35" s="175" t="s">
        <v>783</v>
      </c>
      <c r="Q35" s="136"/>
      <c r="R35" s="35"/>
      <c r="S35" s="56"/>
      <c r="T35" s="175" t="s">
        <v>57</v>
      </c>
      <c r="U35" s="136"/>
      <c r="V35" s="195"/>
      <c r="W35" s="102"/>
      <c r="X35" s="102"/>
      <c r="Y35" s="136"/>
      <c r="Z35" s="35" t="s">
        <v>662</v>
      </c>
      <c r="AA35" s="56" t="s">
        <v>663</v>
      </c>
      <c r="AB35" s="175">
        <v>150</v>
      </c>
      <c r="AC35" s="136"/>
      <c r="AD35" s="33"/>
    </row>
    <row r="36" spans="1:30" s="34" customFormat="1" ht="15.4" customHeight="1" x14ac:dyDescent="0.15">
      <c r="A36" s="344" t="s">
        <v>498</v>
      </c>
      <c r="B36" s="36"/>
      <c r="C36" s="58"/>
      <c r="D36" s="165"/>
      <c r="E36" s="136"/>
      <c r="F36" s="36"/>
      <c r="G36" s="58"/>
      <c r="H36" s="174"/>
      <c r="I36" s="136"/>
      <c r="J36" s="36" t="s">
        <v>531</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498</v>
      </c>
      <c r="B37" s="35" t="s">
        <v>337</v>
      </c>
      <c r="C37" s="56" t="s">
        <v>121</v>
      </c>
      <c r="D37" s="166">
        <v>3050</v>
      </c>
      <c r="E37" s="136"/>
      <c r="F37" s="35" t="s">
        <v>1170</v>
      </c>
      <c r="G37" s="56" t="s">
        <v>121</v>
      </c>
      <c r="H37" s="175">
        <v>300</v>
      </c>
      <c r="I37" s="136"/>
      <c r="J37" s="35"/>
      <c r="K37" s="65"/>
      <c r="L37" s="175"/>
      <c r="M37" s="136"/>
      <c r="N37" s="35"/>
      <c r="O37" s="56"/>
      <c r="P37" s="175" t="s">
        <v>923</v>
      </c>
      <c r="Q37" s="136"/>
      <c r="R37" s="35"/>
      <c r="S37" s="56"/>
      <c r="T37" s="175" t="s">
        <v>57</v>
      </c>
      <c r="U37" s="136"/>
      <c r="V37" s="195"/>
      <c r="W37" s="102"/>
      <c r="X37" s="102"/>
      <c r="Y37" s="136"/>
      <c r="Z37" s="35"/>
      <c r="AA37" s="56"/>
      <c r="AB37" s="174"/>
      <c r="AC37" s="136"/>
      <c r="AD37" s="33"/>
    </row>
    <row r="38" spans="1:30" s="25" customFormat="1" ht="15.4" customHeight="1" x14ac:dyDescent="0.15">
      <c r="A38" s="344" t="s">
        <v>498</v>
      </c>
      <c r="B38" s="35" t="s">
        <v>580</v>
      </c>
      <c r="C38" s="56" t="s">
        <v>581</v>
      </c>
      <c r="D38" s="166">
        <v>650</v>
      </c>
      <c r="E38" s="136"/>
      <c r="F38" s="35" t="s">
        <v>1171</v>
      </c>
      <c r="G38" s="56" t="s">
        <v>581</v>
      </c>
      <c r="H38" s="175">
        <v>50</v>
      </c>
      <c r="I38" s="136"/>
      <c r="J38" s="35"/>
      <c r="K38" s="65"/>
      <c r="L38" s="192"/>
      <c r="M38" s="136"/>
      <c r="N38" s="35"/>
      <c r="O38" s="56"/>
      <c r="P38" s="175" t="s">
        <v>923</v>
      </c>
      <c r="Q38" s="136"/>
      <c r="R38" s="35"/>
      <c r="S38" s="56"/>
      <c r="T38" s="175" t="s">
        <v>57</v>
      </c>
      <c r="U38" s="136"/>
      <c r="V38" s="195"/>
      <c r="W38" s="102"/>
      <c r="X38" s="102"/>
      <c r="Y38" s="136"/>
      <c r="Z38" s="35" t="s">
        <v>1169</v>
      </c>
      <c r="AA38" s="56" t="s">
        <v>125</v>
      </c>
      <c r="AB38" s="175">
        <v>300</v>
      </c>
      <c r="AC38" s="136"/>
      <c r="AD38" s="33"/>
    </row>
    <row r="39" spans="1:30" s="25" customFormat="1" ht="15.4" customHeight="1" x14ac:dyDescent="0.15">
      <c r="A39" s="344" t="s">
        <v>498</v>
      </c>
      <c r="B39" s="40" t="s">
        <v>338</v>
      </c>
      <c r="C39" s="65" t="s">
        <v>127</v>
      </c>
      <c r="D39" s="167">
        <v>1500</v>
      </c>
      <c r="E39" s="136"/>
      <c r="F39" s="40" t="s">
        <v>1173</v>
      </c>
      <c r="G39" s="65" t="s">
        <v>127</v>
      </c>
      <c r="H39" s="180">
        <v>150</v>
      </c>
      <c r="I39" s="138"/>
      <c r="J39" s="40"/>
      <c r="K39" s="65"/>
      <c r="L39" s="180"/>
      <c r="M39" s="138"/>
      <c r="N39" s="40"/>
      <c r="O39" s="65"/>
      <c r="P39" s="180" t="s">
        <v>904</v>
      </c>
      <c r="Q39" s="138"/>
      <c r="R39" s="40"/>
      <c r="S39" s="65"/>
      <c r="T39" s="180" t="s">
        <v>57</v>
      </c>
      <c r="U39" s="138"/>
      <c r="V39" s="195"/>
      <c r="W39" s="102"/>
      <c r="X39" s="102"/>
      <c r="Y39" s="136"/>
      <c r="Z39" s="35" t="s">
        <v>1170</v>
      </c>
      <c r="AA39" s="56" t="s">
        <v>126</v>
      </c>
      <c r="AB39" s="175">
        <v>150</v>
      </c>
      <c r="AC39" s="136"/>
      <c r="AD39" s="33"/>
    </row>
    <row r="40" spans="1:30" s="25" customFormat="1" ht="15.4" customHeight="1" x14ac:dyDescent="0.15">
      <c r="A40" s="344" t="s">
        <v>498</v>
      </c>
      <c r="B40" s="35" t="s">
        <v>649</v>
      </c>
      <c r="C40" s="56" t="s">
        <v>648</v>
      </c>
      <c r="D40" s="166">
        <v>2300</v>
      </c>
      <c r="E40" s="136"/>
      <c r="F40" s="35" t="s">
        <v>1172</v>
      </c>
      <c r="G40" s="56" t="s">
        <v>648</v>
      </c>
      <c r="H40" s="175">
        <v>200</v>
      </c>
      <c r="I40" s="136"/>
      <c r="J40" s="35"/>
      <c r="K40" s="56"/>
      <c r="L40" s="175"/>
      <c r="M40" s="136"/>
      <c r="N40" s="35"/>
      <c r="O40" s="56"/>
      <c r="P40" s="175" t="s">
        <v>57</v>
      </c>
      <c r="Q40" s="136"/>
      <c r="R40" s="35"/>
      <c r="S40" s="56"/>
      <c r="T40" s="175" t="s">
        <v>57</v>
      </c>
      <c r="U40" s="136"/>
      <c r="V40" s="195"/>
      <c r="W40" s="102"/>
      <c r="X40" s="102"/>
      <c r="Y40" s="136"/>
      <c r="Z40" s="35" t="s">
        <v>1171</v>
      </c>
      <c r="AA40" s="56" t="s">
        <v>1177</v>
      </c>
      <c r="AB40" s="175">
        <v>50</v>
      </c>
      <c r="AC40" s="136"/>
      <c r="AD40" s="33"/>
    </row>
    <row r="41" spans="1:30" s="25" customFormat="1" ht="15.4" customHeight="1" x14ac:dyDescent="0.15">
      <c r="A41" s="344" t="s">
        <v>498</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680</v>
      </c>
      <c r="D42" s="194">
        <f>SUM(D34:D41)</f>
        <v>8650</v>
      </c>
      <c r="E42" s="163">
        <f>SUM(E34:E41)</f>
        <v>0</v>
      </c>
      <c r="F42" s="45"/>
      <c r="G42" s="425" t="s">
        <v>680</v>
      </c>
      <c r="H42" s="194">
        <f>SUM(H34:H41)</f>
        <v>900</v>
      </c>
      <c r="I42" s="163">
        <f>SUM(I34:I41)</f>
        <v>0</v>
      </c>
      <c r="J42" s="45"/>
      <c r="K42" s="425" t="s">
        <v>680</v>
      </c>
      <c r="L42" s="194">
        <f>SUM(L34:L41)</f>
        <v>3150</v>
      </c>
      <c r="M42" s="163">
        <f>SUM(M34:M41)</f>
        <v>0</v>
      </c>
      <c r="N42" s="45"/>
      <c r="O42" s="425"/>
      <c r="P42" s="194"/>
      <c r="Q42" s="163"/>
      <c r="R42" s="39"/>
      <c r="S42" s="78"/>
      <c r="T42" s="194"/>
      <c r="U42" s="163"/>
      <c r="V42" s="199"/>
      <c r="W42" s="140"/>
      <c r="X42" s="140"/>
      <c r="Y42" s="207"/>
      <c r="Z42" s="45"/>
      <c r="AA42" s="425" t="s">
        <v>680</v>
      </c>
      <c r="AB42" s="194">
        <f>SUM(AB34:AB41)</f>
        <v>750</v>
      </c>
      <c r="AC42" s="163">
        <f>SUM(AC34:AC41)</f>
        <v>0</v>
      </c>
      <c r="AD42" s="33"/>
    </row>
    <row r="43" spans="1:30" s="27" customFormat="1" ht="15.4" customHeight="1" x14ac:dyDescent="0.15">
      <c r="A43" s="348"/>
      <c r="B43" s="245" t="s">
        <v>57</v>
      </c>
      <c r="C43" s="6" t="s">
        <v>248</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985</v>
      </c>
      <c r="AD43" s="47"/>
    </row>
  </sheetData>
  <sheetProtection algorithmName="SHA-512" hashValue="FCbvEBjqko9IT5SitPhl5YUZl4vwInJ8RN9LmlEFOlZmGqlCaxIxE7yLArXbF7MBDYlY7IkQ6+3QvCR7+NeXow==" saltValue="rx3RgYgbOdEdV8O0aw6/8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439</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1097</v>
      </c>
      <c r="C7" s="63"/>
      <c r="D7" s="171"/>
      <c r="E7" s="173"/>
      <c r="F7" s="100"/>
      <c r="G7" s="63"/>
      <c r="H7" s="182"/>
      <c r="I7" s="183"/>
      <c r="J7" s="100"/>
      <c r="K7" s="63"/>
      <c r="L7" s="455" t="s">
        <v>709</v>
      </c>
      <c r="M7" s="183">
        <f>D14+H14+P14+L14+T14+X14+AB14</f>
        <v>15800</v>
      </c>
      <c r="N7" s="100"/>
      <c r="O7" s="63"/>
      <c r="P7" s="455" t="s">
        <v>710</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498</v>
      </c>
      <c r="B8" s="35" t="s">
        <v>967</v>
      </c>
      <c r="C8" s="56" t="s">
        <v>128</v>
      </c>
      <c r="D8" s="166">
        <v>5700</v>
      </c>
      <c r="E8" s="136"/>
      <c r="F8" s="35" t="s">
        <v>1174</v>
      </c>
      <c r="G8" s="56" t="s">
        <v>128</v>
      </c>
      <c r="H8" s="175">
        <v>700</v>
      </c>
      <c r="I8" s="136"/>
      <c r="J8" s="35" t="s">
        <v>532</v>
      </c>
      <c r="K8" s="56" t="s">
        <v>128</v>
      </c>
      <c r="L8" s="192">
        <v>1950</v>
      </c>
      <c r="M8" s="136"/>
      <c r="N8" s="35"/>
      <c r="O8" s="56"/>
      <c r="P8" s="175" t="s">
        <v>909</v>
      </c>
      <c r="Q8" s="136"/>
      <c r="R8" s="35"/>
      <c r="S8" s="56"/>
      <c r="T8" s="175" t="s">
        <v>57</v>
      </c>
      <c r="U8" s="136"/>
      <c r="V8" s="195"/>
      <c r="W8" s="102"/>
      <c r="X8" s="102"/>
      <c r="Y8" s="136"/>
      <c r="Z8" s="35" t="s">
        <v>1174</v>
      </c>
      <c r="AA8" s="56" t="s">
        <v>1176</v>
      </c>
      <c r="AB8" s="556">
        <v>400</v>
      </c>
      <c r="AC8" s="136"/>
      <c r="AD8" s="29" t="s">
        <v>469</v>
      </c>
    </row>
    <row r="9" spans="1:31" s="25" customFormat="1" ht="15.95" customHeight="1" x14ac:dyDescent="0.15">
      <c r="A9" s="344" t="s">
        <v>498</v>
      </c>
      <c r="B9" s="35" t="s">
        <v>1132</v>
      </c>
      <c r="C9" s="56" t="s">
        <v>716</v>
      </c>
      <c r="D9" s="166">
        <v>1200</v>
      </c>
      <c r="E9" s="136"/>
      <c r="F9" s="35" t="s">
        <v>1175</v>
      </c>
      <c r="G9" s="56" t="s">
        <v>129</v>
      </c>
      <c r="H9" s="175">
        <v>200</v>
      </c>
      <c r="I9" s="136"/>
      <c r="J9" s="35" t="s">
        <v>533</v>
      </c>
      <c r="K9" s="65" t="s">
        <v>586</v>
      </c>
      <c r="L9" s="175">
        <v>650</v>
      </c>
      <c r="M9" s="136"/>
      <c r="N9" s="35"/>
      <c r="O9" s="56"/>
      <c r="P9" s="175" t="s">
        <v>908</v>
      </c>
      <c r="Q9" s="136"/>
      <c r="R9" s="35"/>
      <c r="S9" s="56"/>
      <c r="T9" s="175" t="s">
        <v>57</v>
      </c>
      <c r="U9" s="136"/>
      <c r="V9" s="195"/>
      <c r="W9" s="102"/>
      <c r="X9" s="102"/>
      <c r="Y9" s="136"/>
      <c r="Z9" s="35" t="s">
        <v>1132</v>
      </c>
      <c r="AA9" s="56" t="s">
        <v>664</v>
      </c>
      <c r="AB9" s="556">
        <v>50</v>
      </c>
      <c r="AC9" s="136"/>
      <c r="AD9" s="33" t="s">
        <v>107</v>
      </c>
    </row>
    <row r="10" spans="1:31" s="25" customFormat="1" ht="15.95" customHeight="1" x14ac:dyDescent="0.15">
      <c r="A10" s="344" t="s">
        <v>498</v>
      </c>
      <c r="B10" s="35" t="s">
        <v>968</v>
      </c>
      <c r="C10" s="56" t="s">
        <v>129</v>
      </c>
      <c r="D10" s="166">
        <v>1100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968</v>
      </c>
      <c r="AA10" s="56" t="s">
        <v>1178</v>
      </c>
      <c r="AB10" s="556">
        <v>50</v>
      </c>
      <c r="AC10" s="136"/>
      <c r="AD10" s="33" t="s">
        <v>17</v>
      </c>
    </row>
    <row r="11" spans="1:31" s="25" customFormat="1" ht="15.95" customHeight="1" x14ac:dyDescent="0.15">
      <c r="A11" s="344" t="s">
        <v>498</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498</v>
      </c>
      <c r="B12" s="32" t="s">
        <v>978</v>
      </c>
      <c r="C12" s="76" t="s">
        <v>980</v>
      </c>
      <c r="D12" s="423">
        <v>1350</v>
      </c>
      <c r="E12" s="135"/>
      <c r="F12" s="32"/>
      <c r="G12" s="76"/>
      <c r="H12" s="186" t="s">
        <v>57</v>
      </c>
      <c r="I12" s="161"/>
      <c r="J12" s="32" t="s">
        <v>512</v>
      </c>
      <c r="K12" s="76" t="s">
        <v>142</v>
      </c>
      <c r="L12" s="186">
        <v>600</v>
      </c>
      <c r="M12" s="135"/>
      <c r="N12" s="32"/>
      <c r="O12" s="76"/>
      <c r="P12" s="186" t="s">
        <v>57</v>
      </c>
      <c r="Q12" s="161"/>
      <c r="R12" s="32"/>
      <c r="S12" s="76"/>
      <c r="T12" s="186" t="s">
        <v>57</v>
      </c>
      <c r="U12" s="159"/>
      <c r="V12" s="430"/>
      <c r="W12" s="431"/>
      <c r="X12" s="432"/>
      <c r="Y12" s="159"/>
      <c r="Z12" s="32" t="s">
        <v>354</v>
      </c>
      <c r="AA12" s="76" t="s">
        <v>143</v>
      </c>
      <c r="AB12" s="186">
        <v>50</v>
      </c>
      <c r="AC12" s="135"/>
      <c r="AD12" s="29"/>
    </row>
    <row r="13" spans="1:31" s="25" customFormat="1" ht="15.95" customHeight="1" x14ac:dyDescent="0.15">
      <c r="A13" s="346" t="s">
        <v>498</v>
      </c>
      <c r="B13" s="38" t="s">
        <v>1133</v>
      </c>
      <c r="C13" s="57" t="s">
        <v>979</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713</v>
      </c>
    </row>
    <row r="14" spans="1:31" s="34" customFormat="1" ht="15.95" customHeight="1" x14ac:dyDescent="0.15">
      <c r="A14" s="348"/>
      <c r="B14" s="45"/>
      <c r="C14" s="425" t="s">
        <v>680</v>
      </c>
      <c r="D14" s="194">
        <f>SUM(D8:D13)</f>
        <v>11150</v>
      </c>
      <c r="E14" s="163">
        <f>SUM(E8:E13)</f>
        <v>0</v>
      </c>
      <c r="F14" s="45"/>
      <c r="G14" s="425" t="s">
        <v>680</v>
      </c>
      <c r="H14" s="194">
        <f>SUM(H8:H13)</f>
        <v>900</v>
      </c>
      <c r="I14" s="163">
        <f>SUM(I8:I13)</f>
        <v>0</v>
      </c>
      <c r="J14" s="45"/>
      <c r="K14" s="425" t="s">
        <v>680</v>
      </c>
      <c r="L14" s="194">
        <f>SUM(L8:L13)</f>
        <v>3200</v>
      </c>
      <c r="M14" s="163">
        <f>SUM(M8:M13)</f>
        <v>0</v>
      </c>
      <c r="N14" s="45"/>
      <c r="O14" s="425"/>
      <c r="P14" s="194"/>
      <c r="Q14" s="163"/>
      <c r="R14" s="39"/>
      <c r="S14" s="78"/>
      <c r="T14" s="205"/>
      <c r="U14" s="206"/>
      <c r="V14" s="200"/>
      <c r="W14" s="139"/>
      <c r="X14" s="139"/>
      <c r="Y14" s="158"/>
      <c r="Z14" s="45"/>
      <c r="AA14" s="425" t="s">
        <v>680</v>
      </c>
      <c r="AB14" s="194">
        <f>SUM(AB8:AB13)</f>
        <v>550</v>
      </c>
      <c r="AC14" s="163">
        <f>SUM(AC8:AC13)</f>
        <v>0</v>
      </c>
      <c r="AD14" s="33" t="s">
        <v>113</v>
      </c>
    </row>
    <row r="15" spans="1:31" ht="15.95" customHeight="1" x14ac:dyDescent="0.15">
      <c r="A15" s="344"/>
      <c r="B15" s="109" t="s">
        <v>1098</v>
      </c>
      <c r="C15" s="63"/>
      <c r="D15" s="171"/>
      <c r="E15" s="173"/>
      <c r="F15" s="100"/>
      <c r="G15" s="63"/>
      <c r="H15" s="182"/>
      <c r="I15" s="183"/>
      <c r="J15" s="100"/>
      <c r="K15" s="63"/>
      <c r="L15" s="455" t="s">
        <v>449</v>
      </c>
      <c r="M15" s="183">
        <f>D22+H22+P22+L22+T22+X22+AB22</f>
        <v>10250</v>
      </c>
      <c r="N15" s="100"/>
      <c r="O15" s="63"/>
      <c r="P15" s="455" t="s">
        <v>450</v>
      </c>
      <c r="Q15" s="294">
        <f>E22+M22+I22+Q22+U22+Y22+AC22</f>
        <v>0</v>
      </c>
      <c r="R15" s="101"/>
      <c r="S15" s="64"/>
      <c r="T15" s="176"/>
      <c r="U15" s="177"/>
      <c r="V15" s="289"/>
      <c r="W15" s="290"/>
      <c r="X15" s="291"/>
      <c r="Y15" s="292"/>
      <c r="Z15" s="289"/>
      <c r="AA15" s="290"/>
      <c r="AB15" s="291"/>
      <c r="AC15" s="293"/>
      <c r="AD15" s="33" t="s">
        <v>771</v>
      </c>
      <c r="AE15" s="31"/>
    </row>
    <row r="16" spans="1:31" s="34" customFormat="1" ht="15.95" customHeight="1" x14ac:dyDescent="0.15">
      <c r="A16" s="344" t="s">
        <v>498</v>
      </c>
      <c r="B16" s="36" t="s">
        <v>340</v>
      </c>
      <c r="C16" s="58" t="s">
        <v>130</v>
      </c>
      <c r="D16" s="169">
        <v>4250</v>
      </c>
      <c r="E16" s="136"/>
      <c r="F16" s="36" t="s">
        <v>1065</v>
      </c>
      <c r="G16" s="58" t="s">
        <v>1020</v>
      </c>
      <c r="H16" s="174">
        <v>500</v>
      </c>
      <c r="I16" s="136"/>
      <c r="J16" s="36" t="s">
        <v>507</v>
      </c>
      <c r="K16" s="58" t="s">
        <v>130</v>
      </c>
      <c r="L16" s="174">
        <v>1300</v>
      </c>
      <c r="M16" s="136"/>
      <c r="N16" s="36"/>
      <c r="O16" s="58"/>
      <c r="P16" s="174" t="s">
        <v>57</v>
      </c>
      <c r="Q16" s="135"/>
      <c r="R16" s="36"/>
      <c r="S16" s="58"/>
      <c r="T16" s="174" t="s">
        <v>57</v>
      </c>
      <c r="U16" s="153"/>
      <c r="V16" s="209"/>
      <c r="W16" s="112"/>
      <c r="X16" s="219"/>
      <c r="Y16" s="154"/>
      <c r="Z16" s="36" t="s">
        <v>340</v>
      </c>
      <c r="AA16" s="58" t="s">
        <v>1066</v>
      </c>
      <c r="AB16" s="174">
        <v>250</v>
      </c>
      <c r="AC16" s="136"/>
      <c r="AD16" s="33" t="s">
        <v>717</v>
      </c>
    </row>
    <row r="17" spans="1:31" s="34" customFormat="1" ht="15.95" customHeight="1" x14ac:dyDescent="0.15">
      <c r="A17" s="344" t="s">
        <v>498</v>
      </c>
      <c r="B17" s="35"/>
      <c r="C17" s="56"/>
      <c r="D17" s="172"/>
      <c r="E17" s="135"/>
      <c r="F17" s="35"/>
      <c r="G17" s="56"/>
      <c r="H17" s="175"/>
      <c r="I17" s="136"/>
      <c r="J17" s="35" t="s">
        <v>508</v>
      </c>
      <c r="K17" s="56" t="s">
        <v>587</v>
      </c>
      <c r="L17" s="175">
        <v>800</v>
      </c>
      <c r="M17" s="136"/>
      <c r="N17" s="35"/>
      <c r="O17" s="56"/>
      <c r="P17" s="175" t="s">
        <v>57</v>
      </c>
      <c r="Q17" s="136"/>
      <c r="R17" s="35"/>
      <c r="S17" s="56"/>
      <c r="T17" s="175" t="s">
        <v>57</v>
      </c>
      <c r="U17" s="154"/>
      <c r="V17" s="209"/>
      <c r="W17" s="112"/>
      <c r="X17" s="219"/>
      <c r="Y17" s="154"/>
      <c r="Z17" s="35"/>
      <c r="AA17" s="56"/>
      <c r="AB17" s="175"/>
      <c r="AC17" s="136"/>
      <c r="AD17" s="33" t="s">
        <v>718</v>
      </c>
    </row>
    <row r="18" spans="1:31" s="34" customFormat="1" ht="15.95" customHeight="1" x14ac:dyDescent="0.15">
      <c r="A18" s="344" t="s">
        <v>498</v>
      </c>
      <c r="B18" s="35" t="s">
        <v>341</v>
      </c>
      <c r="C18" s="56" t="s">
        <v>972</v>
      </c>
      <c r="D18" s="172">
        <v>1850</v>
      </c>
      <c r="E18" s="136"/>
      <c r="F18" s="35" t="s">
        <v>1067</v>
      </c>
      <c r="G18" s="56" t="s">
        <v>972</v>
      </c>
      <c r="H18" s="175">
        <v>200</v>
      </c>
      <c r="I18" s="136"/>
      <c r="J18" s="35"/>
      <c r="K18" s="56"/>
      <c r="L18" s="175"/>
      <c r="M18" s="136"/>
      <c r="N18" s="35"/>
      <c r="O18" s="56"/>
      <c r="P18" s="175" t="s">
        <v>57</v>
      </c>
      <c r="Q18" s="136"/>
      <c r="R18" s="35"/>
      <c r="S18" s="56"/>
      <c r="T18" s="175" t="s">
        <v>57</v>
      </c>
      <c r="U18" s="154"/>
      <c r="V18" s="209"/>
      <c r="W18" s="112"/>
      <c r="X18" s="219"/>
      <c r="Y18" s="154"/>
      <c r="Z18" s="35" t="s">
        <v>1069</v>
      </c>
      <c r="AA18" s="56" t="s">
        <v>1068</v>
      </c>
      <c r="AB18" s="175">
        <v>100</v>
      </c>
      <c r="AC18" s="136"/>
      <c r="AD18" s="33" t="s">
        <v>766</v>
      </c>
    </row>
    <row r="19" spans="1:31" s="34" customFormat="1" ht="15.95" customHeight="1" x14ac:dyDescent="0.15">
      <c r="A19" s="344" t="s">
        <v>498</v>
      </c>
      <c r="B19" s="35"/>
      <c r="C19" s="56"/>
      <c r="D19" s="172"/>
      <c r="E19" s="136"/>
      <c r="F19" s="35"/>
      <c r="G19" s="56"/>
      <c r="H19" s="172"/>
      <c r="I19" s="136"/>
      <c r="J19" s="35"/>
      <c r="K19" s="56"/>
      <c r="L19" s="175"/>
      <c r="M19" s="136"/>
      <c r="N19" s="35"/>
      <c r="O19" s="56"/>
      <c r="P19" s="175"/>
      <c r="Q19" s="136"/>
      <c r="R19" s="35"/>
      <c r="S19" s="56"/>
      <c r="T19" s="175"/>
      <c r="U19" s="154"/>
      <c r="V19" s="209"/>
      <c r="W19" s="112"/>
      <c r="X19" s="219"/>
      <c r="Y19" s="154"/>
      <c r="Z19" s="35"/>
      <c r="AA19" s="56"/>
      <c r="AB19" s="172"/>
      <c r="AC19" s="136"/>
      <c r="AD19" s="33" t="s">
        <v>767</v>
      </c>
    </row>
    <row r="20" spans="1:31" s="34" customFormat="1" ht="15.95" customHeight="1" x14ac:dyDescent="0.15">
      <c r="A20" s="344" t="s">
        <v>498</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498</v>
      </c>
      <c r="B21" s="38" t="s">
        <v>1155</v>
      </c>
      <c r="C21" s="57" t="s">
        <v>1049</v>
      </c>
      <c r="D21" s="213">
        <v>900</v>
      </c>
      <c r="E21" s="137"/>
      <c r="F21" s="38"/>
      <c r="G21" s="57"/>
      <c r="H21" s="179" t="s">
        <v>57</v>
      </c>
      <c r="I21" s="137"/>
      <c r="J21" s="38" t="s">
        <v>509</v>
      </c>
      <c r="K21" s="57" t="s">
        <v>131</v>
      </c>
      <c r="L21" s="179">
        <v>100</v>
      </c>
      <c r="M21" s="137"/>
      <c r="N21" s="38"/>
      <c r="O21" s="57"/>
      <c r="P21" s="179" t="s">
        <v>57</v>
      </c>
      <c r="Q21" s="137"/>
      <c r="R21" s="38"/>
      <c r="S21" s="57"/>
      <c r="T21" s="179" t="s">
        <v>57</v>
      </c>
      <c r="U21" s="156"/>
      <c r="V21" s="210"/>
      <c r="W21" s="113"/>
      <c r="X21" s="220"/>
      <c r="Y21" s="156"/>
      <c r="Z21" s="38"/>
      <c r="AA21" s="57"/>
      <c r="AB21" s="179"/>
      <c r="AC21" s="137"/>
      <c r="AD21" s="33" t="s">
        <v>774</v>
      </c>
    </row>
    <row r="22" spans="1:31" s="34" customFormat="1" ht="15.95" customHeight="1" x14ac:dyDescent="0.15">
      <c r="A22" s="344"/>
      <c r="B22" s="45"/>
      <c r="C22" s="425" t="s">
        <v>680</v>
      </c>
      <c r="D22" s="214">
        <f>SUM(D16:D21)</f>
        <v>7000</v>
      </c>
      <c r="E22" s="215">
        <f>SUM(E16:E21)</f>
        <v>0</v>
      </c>
      <c r="F22" s="45"/>
      <c r="G22" s="425" t="s">
        <v>680</v>
      </c>
      <c r="H22" s="214">
        <f>SUM(H16:H21)</f>
        <v>700</v>
      </c>
      <c r="I22" s="215">
        <f>SUM(I16:I21)</f>
        <v>0</v>
      </c>
      <c r="J22" s="45"/>
      <c r="K22" s="425" t="s">
        <v>680</v>
      </c>
      <c r="L22" s="214">
        <f>SUM(L16:L21)</f>
        <v>2200</v>
      </c>
      <c r="M22" s="215">
        <f>SUM(M16:M21)</f>
        <v>0</v>
      </c>
      <c r="N22" s="45"/>
      <c r="O22" s="425"/>
      <c r="P22" s="214"/>
      <c r="Q22" s="215"/>
      <c r="R22" s="46"/>
      <c r="S22" s="78"/>
      <c r="T22" s="216"/>
      <c r="U22" s="217"/>
      <c r="V22" s="229"/>
      <c r="W22" s="91"/>
      <c r="X22" s="221"/>
      <c r="Y22" s="222"/>
      <c r="Z22" s="45"/>
      <c r="AA22" s="425" t="s">
        <v>680</v>
      </c>
      <c r="AB22" s="214">
        <f>SUM(AB16:AB21)</f>
        <v>350</v>
      </c>
      <c r="AC22" s="215">
        <f>SUM(AC16:AC21)</f>
        <v>0</v>
      </c>
      <c r="AD22" s="33" t="s">
        <v>773</v>
      </c>
    </row>
    <row r="23" spans="1:31" s="34" customFormat="1" ht="15.95" customHeight="1" x14ac:dyDescent="0.15">
      <c r="A23" s="344"/>
      <c r="B23" s="44" t="s">
        <v>474</v>
      </c>
      <c r="C23" s="78"/>
      <c r="D23" s="194">
        <f>倉敷1!D32+倉敷1!D42+倉敷2・総社!D14+倉敷2・総社!D22</f>
        <v>54500</v>
      </c>
      <c r="E23" s="197">
        <f>倉敷1!E32+倉敷1!E42+倉敷2・総社!E14+倉敷2・総社!E22</f>
        <v>0</v>
      </c>
      <c r="F23" s="44" t="s">
        <v>474</v>
      </c>
      <c r="G23" s="78"/>
      <c r="H23" s="194">
        <f>倉敷1!H32+倉敷1!H42+倉敷2・総社!H14+倉敷2・総社!H22</f>
        <v>6000</v>
      </c>
      <c r="I23" s="197">
        <f>倉敷1!I32+倉敷1!I42+倉敷2・総社!I14+倉敷2・総社!I22</f>
        <v>0</v>
      </c>
      <c r="J23" s="44" t="s">
        <v>474</v>
      </c>
      <c r="K23" s="78"/>
      <c r="L23" s="194">
        <f>倉敷1!L32+倉敷1!L42+倉敷2・総社!L14+倉敷2・総社!L22</f>
        <v>17250</v>
      </c>
      <c r="M23" s="197">
        <f>倉敷1!M32+倉敷1!M42+倉敷2・総社!M14+倉敷2・総社!M22</f>
        <v>0</v>
      </c>
      <c r="N23" s="44" t="s">
        <v>474</v>
      </c>
      <c r="O23" s="78"/>
      <c r="P23" s="194">
        <f>倉敷1!P32+倉敷1!P42+倉敷2・総社!P14+倉敷2・総社!P22</f>
        <v>250</v>
      </c>
      <c r="Q23" s="197">
        <f>倉敷1!Q32+倉敷1!Q42+倉敷2・総社!Q14+倉敷2・総社!Q22</f>
        <v>0</v>
      </c>
      <c r="R23" s="44"/>
      <c r="S23" s="78"/>
      <c r="T23" s="194"/>
      <c r="U23" s="197"/>
      <c r="V23" s="44"/>
      <c r="W23" s="92"/>
      <c r="X23" s="223"/>
      <c r="Y23" s="224"/>
      <c r="Z23" s="44" t="s">
        <v>474</v>
      </c>
      <c r="AA23" s="78"/>
      <c r="AB23" s="194">
        <f>倉敷1!AB32+倉敷1!AB42+倉敷2・総社!AB14+倉敷2・総社!AB22</f>
        <v>3600</v>
      </c>
      <c r="AC23" s="197">
        <f>倉敷1!AC32+倉敷1!AC42+倉敷2・総社!AC14+倉敷2・総社!AC22</f>
        <v>0</v>
      </c>
      <c r="AD23" s="33" t="s">
        <v>766</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767</v>
      </c>
    </row>
    <row r="25" spans="1:31" ht="15.95" customHeight="1" x14ac:dyDescent="0.15">
      <c r="A25" s="344"/>
      <c r="B25" s="109" t="s">
        <v>1099</v>
      </c>
      <c r="C25" s="63"/>
      <c r="D25" s="171"/>
      <c r="E25" s="173"/>
      <c r="F25" s="100"/>
      <c r="G25" s="63"/>
      <c r="H25" s="182"/>
      <c r="I25" s="183"/>
      <c r="J25" s="100"/>
      <c r="K25" s="63"/>
      <c r="L25" s="182" t="s">
        <v>451</v>
      </c>
      <c r="M25" s="183">
        <f>D32+H32+P32+L32+T32+X32+AB32</f>
        <v>13000</v>
      </c>
      <c r="N25" s="100"/>
      <c r="O25" s="63"/>
      <c r="P25" s="182" t="s">
        <v>452</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498</v>
      </c>
      <c r="B26" s="35" t="s">
        <v>349</v>
      </c>
      <c r="C26" s="56" t="s">
        <v>135</v>
      </c>
      <c r="D26" s="172">
        <v>2500</v>
      </c>
      <c r="E26" s="136"/>
      <c r="F26" s="35"/>
      <c r="G26" s="56"/>
      <c r="H26" s="175" t="s">
        <v>57</v>
      </c>
      <c r="I26" s="136"/>
      <c r="J26" s="36" t="s">
        <v>510</v>
      </c>
      <c r="K26" s="58" t="s">
        <v>135</v>
      </c>
      <c r="L26" s="174">
        <v>950</v>
      </c>
      <c r="M26" s="136"/>
      <c r="N26" s="35"/>
      <c r="O26" s="56"/>
      <c r="P26" s="175" t="s">
        <v>57</v>
      </c>
      <c r="Q26" s="136"/>
      <c r="R26" s="35"/>
      <c r="S26" s="56"/>
      <c r="T26" s="175" t="s">
        <v>57</v>
      </c>
      <c r="U26" s="154"/>
      <c r="V26" s="209"/>
      <c r="W26" s="112"/>
      <c r="X26" s="219"/>
      <c r="Y26" s="154"/>
      <c r="Z26" s="35"/>
      <c r="AA26" s="56"/>
      <c r="AB26" s="175"/>
      <c r="AC26" s="136"/>
      <c r="AD26" s="33" t="s">
        <v>777</v>
      </c>
    </row>
    <row r="27" spans="1:31" s="34" customFormat="1" ht="15.95" customHeight="1" x14ac:dyDescent="0.15">
      <c r="A27" s="344" t="s">
        <v>498</v>
      </c>
      <c r="B27" s="35" t="s">
        <v>350</v>
      </c>
      <c r="C27" s="56" t="s">
        <v>137</v>
      </c>
      <c r="D27" s="172">
        <v>3550</v>
      </c>
      <c r="E27" s="136"/>
      <c r="F27" s="35"/>
      <c r="G27" s="56"/>
      <c r="H27" s="175" t="s">
        <v>57</v>
      </c>
      <c r="I27" s="136"/>
      <c r="J27" s="35" t="s">
        <v>511</v>
      </c>
      <c r="K27" s="56" t="s">
        <v>136</v>
      </c>
      <c r="L27" s="175">
        <v>1050</v>
      </c>
      <c r="M27" s="136"/>
      <c r="N27" s="35"/>
      <c r="O27" s="56"/>
      <c r="P27" s="175" t="s">
        <v>57</v>
      </c>
      <c r="Q27" s="136"/>
      <c r="R27" s="35"/>
      <c r="S27" s="56"/>
      <c r="T27" s="175" t="s">
        <v>57</v>
      </c>
      <c r="U27" s="154"/>
      <c r="V27" s="209"/>
      <c r="W27" s="112"/>
      <c r="X27" s="219"/>
      <c r="Y27" s="154"/>
      <c r="Z27" s="35"/>
      <c r="AA27" s="56"/>
      <c r="AB27" s="175"/>
      <c r="AC27" s="136"/>
      <c r="AD27" s="33" t="s">
        <v>778</v>
      </c>
    </row>
    <row r="28" spans="1:31" s="34" customFormat="1" ht="15.95" customHeight="1" x14ac:dyDescent="0.15">
      <c r="A28" s="344" t="s">
        <v>498</v>
      </c>
      <c r="B28" s="35" t="s">
        <v>351</v>
      </c>
      <c r="C28" s="56" t="s">
        <v>138</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670</v>
      </c>
    </row>
    <row r="29" spans="1:31" s="34" customFormat="1" ht="15.95" customHeight="1" x14ac:dyDescent="0.15">
      <c r="A29" s="346" t="s">
        <v>498</v>
      </c>
      <c r="B29" s="35" t="s">
        <v>352</v>
      </c>
      <c r="C29" s="58" t="s">
        <v>139</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498</v>
      </c>
      <c r="B30" s="35" t="s">
        <v>353</v>
      </c>
      <c r="C30" s="56" t="s">
        <v>140</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498</v>
      </c>
      <c r="B31" s="38" t="s">
        <v>1200</v>
      </c>
      <c r="C31" s="57" t="s">
        <v>141</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680</v>
      </c>
      <c r="D32" s="194">
        <f>SUM(D26:D31)</f>
        <v>11000</v>
      </c>
      <c r="E32" s="197">
        <f>SUM(E26:E31)</f>
        <v>0</v>
      </c>
      <c r="F32" s="45"/>
      <c r="G32" s="425"/>
      <c r="H32" s="194"/>
      <c r="I32" s="197"/>
      <c r="J32" s="45"/>
      <c r="K32" s="425" t="s">
        <v>680</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248</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985</v>
      </c>
      <c r="AD33" s="28"/>
    </row>
  </sheetData>
  <sheetProtection algorithmName="SHA-512" hashValue="NPIPFz0oiExw5LVIZn50k+34l9D45Qu1VL7hMyb3uZZU6bhApicUBTmtQp0lEvZqct42SHTBXwHuTmlbnRV+PA==" saltValue="qHdPCv1RtbRwDv5QwE3v8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2026年4月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324</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1100</v>
      </c>
      <c r="C7" s="63"/>
      <c r="D7" s="171"/>
      <c r="E7" s="173"/>
      <c r="F7" s="100"/>
      <c r="G7" s="63"/>
      <c r="H7" s="182"/>
      <c r="I7" s="183"/>
      <c r="J7" s="100"/>
      <c r="K7" s="63"/>
      <c r="L7" s="182" t="s">
        <v>453</v>
      </c>
      <c r="M7" s="183">
        <f>D10+H10+P10+L10+T10+X10+AB10</f>
        <v>3350</v>
      </c>
      <c r="N7" s="100"/>
      <c r="O7" s="63"/>
      <c r="P7" s="182" t="s">
        <v>454</v>
      </c>
      <c r="Q7" s="294">
        <f>E10+M10+I10+Q10+U10+Y10+AC10</f>
        <v>0</v>
      </c>
      <c r="R7" s="101"/>
      <c r="S7" s="64"/>
      <c r="T7" s="176"/>
      <c r="U7" s="177"/>
      <c r="V7" s="289"/>
      <c r="W7" s="290"/>
      <c r="X7" s="291"/>
      <c r="Y7" s="292"/>
      <c r="Z7" s="289"/>
      <c r="AA7" s="290"/>
      <c r="AB7" s="291"/>
      <c r="AC7" s="293"/>
      <c r="AD7" s="29"/>
      <c r="AE7" s="31"/>
    </row>
    <row r="8" spans="1:31" ht="15.95" customHeight="1" x14ac:dyDescent="0.15">
      <c r="A8" s="344" t="s">
        <v>498</v>
      </c>
      <c r="B8" s="37" t="s">
        <v>357</v>
      </c>
      <c r="C8" s="84" t="s">
        <v>144</v>
      </c>
      <c r="D8" s="235">
        <v>650</v>
      </c>
      <c r="E8" s="136"/>
      <c r="F8" s="37"/>
      <c r="G8" s="84"/>
      <c r="H8" s="193" t="s">
        <v>57</v>
      </c>
      <c r="I8" s="162"/>
      <c r="J8" s="35" t="s">
        <v>727</v>
      </c>
      <c r="K8" s="56" t="s">
        <v>144</v>
      </c>
      <c r="L8" s="175">
        <v>100</v>
      </c>
      <c r="M8" s="136"/>
      <c r="N8" s="37"/>
      <c r="O8" s="84"/>
      <c r="P8" s="193" t="s">
        <v>57</v>
      </c>
      <c r="Q8" s="162"/>
      <c r="R8" s="35" t="s">
        <v>729</v>
      </c>
      <c r="S8" s="56" t="s">
        <v>144</v>
      </c>
      <c r="T8" s="175">
        <v>50</v>
      </c>
      <c r="U8" s="136"/>
      <c r="V8" s="37"/>
      <c r="W8" s="84"/>
      <c r="X8" s="193"/>
      <c r="Y8" s="160"/>
      <c r="Z8" s="35"/>
      <c r="AA8" s="56"/>
      <c r="AB8" s="175"/>
      <c r="AC8" s="154"/>
      <c r="AD8" s="29" t="s">
        <v>470</v>
      </c>
      <c r="AE8" s="31"/>
    </row>
    <row r="9" spans="1:31" ht="15.95" customHeight="1" x14ac:dyDescent="0.15">
      <c r="A9" s="344" t="s">
        <v>498</v>
      </c>
      <c r="B9" s="38" t="s">
        <v>358</v>
      </c>
      <c r="C9" s="57" t="s">
        <v>145</v>
      </c>
      <c r="D9" s="213">
        <v>1800</v>
      </c>
      <c r="E9" s="136"/>
      <c r="F9" s="38"/>
      <c r="G9" s="57"/>
      <c r="H9" s="179" t="s">
        <v>57</v>
      </c>
      <c r="I9" s="137"/>
      <c r="J9" s="38" t="s">
        <v>728</v>
      </c>
      <c r="K9" s="57" t="s">
        <v>145</v>
      </c>
      <c r="L9" s="179">
        <v>650</v>
      </c>
      <c r="M9" s="136"/>
      <c r="N9" s="38"/>
      <c r="O9" s="57"/>
      <c r="P9" s="179" t="s">
        <v>57</v>
      </c>
      <c r="Q9" s="137"/>
      <c r="R9" s="196"/>
      <c r="S9" s="103"/>
      <c r="T9" s="179" t="s">
        <v>57</v>
      </c>
      <c r="U9" s="137"/>
      <c r="V9" s="38"/>
      <c r="W9" s="57"/>
      <c r="X9" s="179"/>
      <c r="Y9" s="156"/>
      <c r="Z9" s="38" t="s">
        <v>728</v>
      </c>
      <c r="AA9" s="57" t="s">
        <v>146</v>
      </c>
      <c r="AB9" s="179">
        <v>100</v>
      </c>
      <c r="AC9" s="136"/>
      <c r="AD9" s="33" t="s">
        <v>249</v>
      </c>
      <c r="AE9" s="31"/>
    </row>
    <row r="10" spans="1:31" ht="15.95" customHeight="1" x14ac:dyDescent="0.15">
      <c r="A10" s="344"/>
      <c r="B10" s="45"/>
      <c r="C10" s="425" t="s">
        <v>680</v>
      </c>
      <c r="D10" s="194">
        <f>SUM(D8:D9)</f>
        <v>2450</v>
      </c>
      <c r="E10" s="197">
        <f>SUM(E8:E9)</f>
        <v>0</v>
      </c>
      <c r="F10" s="45"/>
      <c r="G10" s="78"/>
      <c r="H10" s="181"/>
      <c r="I10" s="158"/>
      <c r="J10" s="45"/>
      <c r="K10" s="425" t="s">
        <v>680</v>
      </c>
      <c r="L10" s="194">
        <f>SUM(L8:L9)</f>
        <v>750</v>
      </c>
      <c r="M10" s="197">
        <f>SUM(M8:M9)</f>
        <v>0</v>
      </c>
      <c r="N10" s="45"/>
      <c r="O10" s="78"/>
      <c r="P10" s="181"/>
      <c r="Q10" s="158"/>
      <c r="R10" s="45"/>
      <c r="S10" s="425" t="s">
        <v>680</v>
      </c>
      <c r="T10" s="194">
        <f>SUM(T8:T9)</f>
        <v>50</v>
      </c>
      <c r="U10" s="197">
        <f>SUM(U8:U9)</f>
        <v>0</v>
      </c>
      <c r="V10" s="45"/>
      <c r="W10" s="78"/>
      <c r="X10" s="181"/>
      <c r="Y10" s="207"/>
      <c r="Z10" s="45"/>
      <c r="AA10" s="425" t="s">
        <v>680</v>
      </c>
      <c r="AB10" s="194">
        <f>SUM(AB8:AB9)</f>
        <v>100</v>
      </c>
      <c r="AC10" s="197">
        <f>SUM(AC8:AC9)</f>
        <v>0</v>
      </c>
      <c r="AD10" s="28" t="s">
        <v>241</v>
      </c>
      <c r="AE10" s="31"/>
    </row>
    <row r="11" spans="1:31" ht="15.95" customHeight="1" x14ac:dyDescent="0.15">
      <c r="A11" s="344"/>
      <c r="B11" s="109" t="s">
        <v>1101</v>
      </c>
      <c r="C11" s="63"/>
      <c r="D11" s="171"/>
      <c r="E11" s="173"/>
      <c r="F11" s="100"/>
      <c r="G11" s="63"/>
      <c r="H11" s="182"/>
      <c r="I11" s="183"/>
      <c r="J11" s="100"/>
      <c r="K11" s="63"/>
      <c r="L11" s="182" t="s">
        <v>455</v>
      </c>
      <c r="M11" s="183">
        <f>D22+H22+P22+L22+T22+X22+AB22</f>
        <v>11650</v>
      </c>
      <c r="N11" s="100"/>
      <c r="O11" s="63"/>
      <c r="P11" s="182" t="s">
        <v>456</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498</v>
      </c>
      <c r="B12" s="36" t="s">
        <v>360</v>
      </c>
      <c r="C12" s="58" t="s">
        <v>148</v>
      </c>
      <c r="D12" s="165">
        <v>2850</v>
      </c>
      <c r="E12" s="136"/>
      <c r="F12" s="36"/>
      <c r="G12" s="58"/>
      <c r="H12" s="175" t="s">
        <v>1004</v>
      </c>
      <c r="I12" s="135"/>
      <c r="J12" s="36" t="s">
        <v>534</v>
      </c>
      <c r="K12" s="58" t="s">
        <v>148</v>
      </c>
      <c r="L12" s="174">
        <v>750</v>
      </c>
      <c r="M12" s="136"/>
      <c r="N12" s="36" t="s">
        <v>543</v>
      </c>
      <c r="O12" s="58" t="s">
        <v>148</v>
      </c>
      <c r="P12" s="174">
        <v>100</v>
      </c>
      <c r="Q12" s="136"/>
      <c r="R12" s="35"/>
      <c r="S12" s="56"/>
      <c r="T12" s="175" t="s">
        <v>57</v>
      </c>
      <c r="U12" s="136"/>
      <c r="V12" s="36" t="s">
        <v>544</v>
      </c>
      <c r="W12" s="58" t="s">
        <v>371</v>
      </c>
      <c r="X12" s="174">
        <v>750</v>
      </c>
      <c r="Y12" s="136"/>
      <c r="Z12" s="35" t="s">
        <v>250</v>
      </c>
      <c r="AA12" s="56" t="s">
        <v>152</v>
      </c>
      <c r="AB12" s="175">
        <v>200</v>
      </c>
      <c r="AC12" s="136"/>
      <c r="AD12" s="33" t="s">
        <v>147</v>
      </c>
    </row>
    <row r="13" spans="1:31" s="34" customFormat="1" ht="15.95" customHeight="1" x14ac:dyDescent="0.15">
      <c r="A13" s="344" t="s">
        <v>498</v>
      </c>
      <c r="B13" s="36"/>
      <c r="C13" s="58"/>
      <c r="D13" s="165"/>
      <c r="E13" s="136"/>
      <c r="F13" s="36"/>
      <c r="G13" s="58"/>
      <c r="H13" s="175"/>
      <c r="I13" s="135"/>
      <c r="J13" s="36" t="s">
        <v>1010</v>
      </c>
      <c r="K13" s="58" t="s">
        <v>1009</v>
      </c>
      <c r="L13" s="174">
        <v>200</v>
      </c>
      <c r="M13" s="136"/>
      <c r="N13" s="36"/>
      <c r="O13" s="58"/>
      <c r="P13" s="174"/>
      <c r="Q13" s="136"/>
      <c r="R13" s="35"/>
      <c r="S13" s="56"/>
      <c r="T13" s="175"/>
      <c r="U13" s="136"/>
      <c r="V13" s="35" t="s">
        <v>545</v>
      </c>
      <c r="W13" s="56" t="s">
        <v>150</v>
      </c>
      <c r="X13" s="175">
        <v>650</v>
      </c>
      <c r="Y13" s="136"/>
      <c r="Z13" s="36" t="s">
        <v>1010</v>
      </c>
      <c r="AA13" s="58" t="s">
        <v>1013</v>
      </c>
      <c r="AB13" s="174">
        <v>100</v>
      </c>
      <c r="AC13" s="138"/>
      <c r="AD13" s="33" t="s">
        <v>12</v>
      </c>
    </row>
    <row r="14" spans="1:31" s="34" customFormat="1" ht="15.95" customHeight="1" x14ac:dyDescent="0.15">
      <c r="A14" s="344" t="s">
        <v>498</v>
      </c>
      <c r="B14" s="35" t="s">
        <v>1003</v>
      </c>
      <c r="C14" s="56" t="s">
        <v>1002</v>
      </c>
      <c r="D14" s="166">
        <v>1500</v>
      </c>
      <c r="E14" s="136"/>
      <c r="F14" s="35"/>
      <c r="G14" s="56"/>
      <c r="H14" s="175" t="s">
        <v>1004</v>
      </c>
      <c r="I14" s="136"/>
      <c r="J14" s="35" t="s">
        <v>535</v>
      </c>
      <c r="K14" s="56" t="s">
        <v>149</v>
      </c>
      <c r="L14" s="175">
        <v>800</v>
      </c>
      <c r="M14" s="136"/>
      <c r="N14" s="35"/>
      <c r="O14" s="56"/>
      <c r="P14" s="175"/>
      <c r="Q14" s="136"/>
      <c r="R14" s="35"/>
      <c r="S14" s="56"/>
      <c r="T14" s="166" t="s">
        <v>57</v>
      </c>
      <c r="U14" s="136"/>
      <c r="V14" s="35"/>
      <c r="W14" s="56"/>
      <c r="X14" s="166" t="s">
        <v>859</v>
      </c>
      <c r="Y14" s="136"/>
      <c r="Z14" s="37"/>
      <c r="AA14" s="400" t="s">
        <v>665</v>
      </c>
      <c r="AB14" s="193"/>
      <c r="AC14" s="138"/>
      <c r="AD14" s="33" t="s">
        <v>17</v>
      </c>
    </row>
    <row r="15" spans="1:31" ht="15.95" customHeight="1" x14ac:dyDescent="0.15">
      <c r="A15" s="344" t="s">
        <v>498</v>
      </c>
      <c r="B15" s="35" t="s">
        <v>857</v>
      </c>
      <c r="C15" s="56" t="s">
        <v>856</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498</v>
      </c>
      <c r="B16" s="35" t="s">
        <v>858</v>
      </c>
      <c r="C16" s="56" t="s">
        <v>855</v>
      </c>
      <c r="D16" s="166">
        <v>650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153</v>
      </c>
    </row>
    <row r="17" spans="1:31" s="34" customFormat="1" ht="15.95" customHeight="1" x14ac:dyDescent="0.15">
      <c r="A17" s="344" t="s">
        <v>498</v>
      </c>
      <c r="B17" s="36" t="s">
        <v>1145</v>
      </c>
      <c r="C17" s="58" t="s">
        <v>151</v>
      </c>
      <c r="D17" s="560">
        <v>1100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36" t="s">
        <v>1145</v>
      </c>
      <c r="AA17" s="58" t="s">
        <v>1197</v>
      </c>
      <c r="AB17" s="560">
        <v>50</v>
      </c>
      <c r="AC17" s="135"/>
      <c r="AD17" s="33" t="s">
        <v>154</v>
      </c>
    </row>
    <row r="18" spans="1:31" s="34" customFormat="1" ht="15.95" customHeight="1" x14ac:dyDescent="0.15">
      <c r="A18" s="344" t="s">
        <v>498</v>
      </c>
      <c r="B18" s="36" t="s">
        <v>361</v>
      </c>
      <c r="C18" s="58" t="s">
        <v>155</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498</v>
      </c>
      <c r="B19" s="35" t="s">
        <v>1006</v>
      </c>
      <c r="C19" s="56" t="s">
        <v>156</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498</v>
      </c>
      <c r="B20" s="35" t="s">
        <v>993</v>
      </c>
      <c r="C20" s="56" t="s">
        <v>157</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158</v>
      </c>
    </row>
    <row r="21" spans="1:31" s="34" customFormat="1" ht="15.95" customHeight="1" x14ac:dyDescent="0.15">
      <c r="A21" s="344" t="s">
        <v>498</v>
      </c>
      <c r="B21" s="38"/>
      <c r="C21" s="57" t="s">
        <v>159</v>
      </c>
      <c r="D21" s="168" t="s">
        <v>160</v>
      </c>
      <c r="E21" s="137"/>
      <c r="F21" s="38"/>
      <c r="G21" s="57" t="s">
        <v>159</v>
      </c>
      <c r="H21" s="168" t="s">
        <v>160</v>
      </c>
      <c r="I21" s="137"/>
      <c r="J21" s="38"/>
      <c r="K21" s="57" t="s">
        <v>159</v>
      </c>
      <c r="L21" s="168" t="s">
        <v>373</v>
      </c>
      <c r="M21" s="137"/>
      <c r="N21" s="38"/>
      <c r="O21" s="57" t="s">
        <v>159</v>
      </c>
      <c r="P21" s="168" t="s">
        <v>160</v>
      </c>
      <c r="Q21" s="137"/>
      <c r="R21" s="231"/>
      <c r="S21" s="105"/>
      <c r="T21" s="175"/>
      <c r="U21" s="137"/>
      <c r="V21" s="38"/>
      <c r="W21" s="57" t="s">
        <v>159</v>
      </c>
      <c r="X21" s="168" t="s">
        <v>495</v>
      </c>
      <c r="Y21" s="236"/>
      <c r="Z21" s="38"/>
      <c r="AA21" s="57"/>
      <c r="AB21" s="179"/>
      <c r="AC21" s="137"/>
      <c r="AD21" s="33" t="s">
        <v>161</v>
      </c>
    </row>
    <row r="22" spans="1:31" s="34" customFormat="1" ht="15.95" customHeight="1" x14ac:dyDescent="0.15">
      <c r="A22" s="344"/>
      <c r="B22" s="45"/>
      <c r="C22" s="425" t="s">
        <v>680</v>
      </c>
      <c r="D22" s="194">
        <f>SUM(D12:D21)</f>
        <v>8050</v>
      </c>
      <c r="E22" s="197">
        <f>SUM(E12:E21)</f>
        <v>0</v>
      </c>
      <c r="F22" s="45"/>
      <c r="G22" s="425"/>
      <c r="H22" s="194"/>
      <c r="I22" s="197"/>
      <c r="J22" s="45"/>
      <c r="K22" s="425" t="s">
        <v>680</v>
      </c>
      <c r="L22" s="194">
        <f>SUM(L12:L21)</f>
        <v>1750</v>
      </c>
      <c r="M22" s="197">
        <f>SUM(M12:M21)</f>
        <v>0</v>
      </c>
      <c r="N22" s="45"/>
      <c r="O22" s="425" t="s">
        <v>680</v>
      </c>
      <c r="P22" s="194">
        <f>SUM(P12:P21)</f>
        <v>100</v>
      </c>
      <c r="Q22" s="197">
        <f>SUM(Q12:Q21)</f>
        <v>0</v>
      </c>
      <c r="R22" s="39"/>
      <c r="S22" s="78"/>
      <c r="T22" s="194"/>
      <c r="U22" s="197"/>
      <c r="V22" s="45"/>
      <c r="W22" s="425" t="s">
        <v>680</v>
      </c>
      <c r="X22" s="194">
        <f>SUM(X12:X21)</f>
        <v>1400</v>
      </c>
      <c r="Y22" s="197">
        <f>SUM(Y12:Y21)</f>
        <v>0</v>
      </c>
      <c r="Z22" s="45"/>
      <c r="AA22" s="425" t="s">
        <v>680</v>
      </c>
      <c r="AB22" s="194">
        <f>SUM(AB12:AB21)</f>
        <v>350</v>
      </c>
      <c r="AC22" s="197">
        <f>SUM(AC12:AC21)</f>
        <v>0</v>
      </c>
      <c r="AD22" s="33" t="s">
        <v>489</v>
      </c>
    </row>
    <row r="23" spans="1:31" ht="15.95" customHeight="1" x14ac:dyDescent="0.15">
      <c r="A23" s="344"/>
      <c r="B23" s="109" t="s">
        <v>1102</v>
      </c>
      <c r="C23" s="63"/>
      <c r="D23" s="171"/>
      <c r="E23" s="173"/>
      <c r="F23" s="100"/>
      <c r="G23" s="63"/>
      <c r="H23" s="182"/>
      <c r="I23" s="183"/>
      <c r="J23" s="100"/>
      <c r="K23" s="63"/>
      <c r="L23" s="182" t="s">
        <v>457</v>
      </c>
      <c r="M23" s="183">
        <f>D35+H35+P35+L35+T35+X35+AB35</f>
        <v>8650</v>
      </c>
      <c r="N23" s="100"/>
      <c r="O23" s="63"/>
      <c r="P23" s="182" t="s">
        <v>458</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498</v>
      </c>
      <c r="B24" s="37" t="s">
        <v>1078</v>
      </c>
      <c r="C24" s="84" t="s">
        <v>162</v>
      </c>
      <c r="D24" s="563">
        <v>1300</v>
      </c>
      <c r="E24" s="136"/>
      <c r="F24" s="37"/>
      <c r="G24" s="84" t="s">
        <v>836</v>
      </c>
      <c r="H24" s="450" t="s">
        <v>990</v>
      </c>
      <c r="I24" s="162"/>
      <c r="J24" s="35" t="s">
        <v>536</v>
      </c>
      <c r="K24" s="56" t="s">
        <v>162</v>
      </c>
      <c r="L24" s="175">
        <v>500</v>
      </c>
      <c r="M24" s="136"/>
      <c r="N24" s="37"/>
      <c r="O24" s="84"/>
      <c r="P24" s="193" t="s">
        <v>57</v>
      </c>
      <c r="Q24" s="162"/>
      <c r="R24" s="195"/>
      <c r="S24" s="102"/>
      <c r="T24" s="193" t="s">
        <v>57</v>
      </c>
      <c r="U24" s="136"/>
      <c r="V24" s="37" t="s">
        <v>546</v>
      </c>
      <c r="W24" s="84" t="s">
        <v>162</v>
      </c>
      <c r="X24" s="193">
        <v>1050</v>
      </c>
      <c r="Y24" s="136"/>
      <c r="Z24" s="35" t="s">
        <v>251</v>
      </c>
      <c r="AA24" s="56" t="s">
        <v>163</v>
      </c>
      <c r="AB24" s="175">
        <v>150</v>
      </c>
      <c r="AC24" s="136"/>
      <c r="AD24" s="29"/>
    </row>
    <row r="25" spans="1:31" s="34" customFormat="1" ht="15.95" customHeight="1" x14ac:dyDescent="0.15">
      <c r="A25" s="344" t="s">
        <v>498</v>
      </c>
      <c r="B25" s="35" t="s">
        <v>362</v>
      </c>
      <c r="C25" s="56" t="s">
        <v>927</v>
      </c>
      <c r="D25" s="166">
        <v>950</v>
      </c>
      <c r="E25" s="136"/>
      <c r="F25" s="35"/>
      <c r="G25" s="56"/>
      <c r="H25" s="451"/>
      <c r="I25" s="136"/>
      <c r="J25" s="36" t="s">
        <v>252</v>
      </c>
      <c r="K25" s="58" t="s">
        <v>370</v>
      </c>
      <c r="L25" s="174">
        <v>600</v>
      </c>
      <c r="M25" s="136"/>
      <c r="N25" s="35"/>
      <c r="O25" s="56"/>
      <c r="P25" s="175" t="s">
        <v>57</v>
      </c>
      <c r="Q25" s="136"/>
      <c r="R25" s="195"/>
      <c r="S25" s="102"/>
      <c r="T25" s="175" t="s">
        <v>57</v>
      </c>
      <c r="U25" s="136"/>
      <c r="V25" s="35"/>
      <c r="W25" s="56"/>
      <c r="X25" s="175"/>
      <c r="Y25" s="136"/>
      <c r="Z25" s="36" t="s">
        <v>252</v>
      </c>
      <c r="AA25" s="58" t="s">
        <v>372</v>
      </c>
      <c r="AB25" s="174">
        <v>100</v>
      </c>
      <c r="AC25" s="136"/>
      <c r="AD25" s="28" t="s">
        <v>16</v>
      </c>
    </row>
    <row r="26" spans="1:31" s="34" customFormat="1" ht="15.95" customHeight="1" x14ac:dyDescent="0.15">
      <c r="A26" s="344" t="s">
        <v>498</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498</v>
      </c>
      <c r="B27" s="35" t="s">
        <v>1007</v>
      </c>
      <c r="C27" s="56" t="s">
        <v>164</v>
      </c>
      <c r="D27" s="166">
        <v>350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498</v>
      </c>
      <c r="B28" s="35" t="s">
        <v>363</v>
      </c>
      <c r="C28" s="56" t="s">
        <v>165</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498</v>
      </c>
      <c r="B29" s="35" t="s">
        <v>1021</v>
      </c>
      <c r="C29" s="56" t="s">
        <v>166</v>
      </c>
      <c r="D29" s="166">
        <v>250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498</v>
      </c>
      <c r="B30" s="38" t="s">
        <v>364</v>
      </c>
      <c r="C30" s="57" t="s">
        <v>167</v>
      </c>
      <c r="D30" s="168">
        <v>1000</v>
      </c>
      <c r="E30" s="137"/>
      <c r="F30" s="38"/>
      <c r="G30" s="57" t="s">
        <v>836</v>
      </c>
      <c r="H30" s="450" t="s">
        <v>596</v>
      </c>
      <c r="I30" s="137"/>
      <c r="J30" s="38" t="s">
        <v>537</v>
      </c>
      <c r="K30" s="57" t="s">
        <v>167</v>
      </c>
      <c r="L30" s="179">
        <v>200</v>
      </c>
      <c r="M30" s="136"/>
      <c r="N30" s="38"/>
      <c r="O30" s="57"/>
      <c r="P30" s="179" t="s">
        <v>57</v>
      </c>
      <c r="Q30" s="137"/>
      <c r="R30" s="196"/>
      <c r="S30" s="103"/>
      <c r="T30" s="179" t="s">
        <v>57</v>
      </c>
      <c r="U30" s="137"/>
      <c r="V30" s="38" t="s">
        <v>547</v>
      </c>
      <c r="W30" s="57" t="s">
        <v>168</v>
      </c>
      <c r="X30" s="179">
        <v>450</v>
      </c>
      <c r="Y30" s="136"/>
      <c r="Z30" s="38"/>
      <c r="AA30" s="57"/>
      <c r="AB30" s="179"/>
      <c r="AC30" s="137"/>
      <c r="AD30" s="33"/>
    </row>
    <row r="31" spans="1:31" s="34" customFormat="1" ht="15.95" customHeight="1" x14ac:dyDescent="0.15">
      <c r="A31" s="344" t="s">
        <v>498</v>
      </c>
      <c r="B31" s="32" t="s">
        <v>1079</v>
      </c>
      <c r="C31" s="76" t="s">
        <v>685</v>
      </c>
      <c r="D31" s="564">
        <v>700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498</v>
      </c>
      <c r="B32" s="35" t="s">
        <v>919</v>
      </c>
      <c r="C32" s="427" t="s">
        <v>922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498</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498</v>
      </c>
      <c r="B34" s="404" t="s">
        <v>359</v>
      </c>
      <c r="C34" s="78" t="s">
        <v>590</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680</v>
      </c>
      <c r="D35" s="194">
        <f>SUM(D24:D34)</f>
        <v>5600</v>
      </c>
      <c r="E35" s="197">
        <f>SUM(E24:E34)</f>
        <v>0</v>
      </c>
      <c r="F35" s="45"/>
      <c r="G35" s="425"/>
      <c r="H35" s="194"/>
      <c r="I35" s="197"/>
      <c r="J35" s="45"/>
      <c r="K35" s="425" t="s">
        <v>680</v>
      </c>
      <c r="L35" s="194">
        <f>SUM(L24:L34)</f>
        <v>1300</v>
      </c>
      <c r="M35" s="197">
        <f>SUM(M24:M34)</f>
        <v>0</v>
      </c>
      <c r="N35" s="45"/>
      <c r="O35" s="78"/>
      <c r="P35" s="181"/>
      <c r="Q35" s="158"/>
      <c r="R35" s="232"/>
      <c r="S35" s="150"/>
      <c r="T35" s="150"/>
      <c r="U35" s="158"/>
      <c r="V35" s="45"/>
      <c r="W35" s="425" t="s">
        <v>680</v>
      </c>
      <c r="X35" s="194">
        <f>SUM(X24:X34)</f>
        <v>1500</v>
      </c>
      <c r="Y35" s="197">
        <f>SUM(Y24:Y34)</f>
        <v>0</v>
      </c>
      <c r="Z35" s="45"/>
      <c r="AA35" s="425" t="s">
        <v>680</v>
      </c>
      <c r="AB35" s="194">
        <f>SUM(AB24:AB34)</f>
        <v>250</v>
      </c>
      <c r="AC35" s="197">
        <f>SUM(AC24:AC34)</f>
        <v>0</v>
      </c>
      <c r="AD35" s="33"/>
    </row>
    <row r="36" spans="1:31" ht="15.95" customHeight="1" x14ac:dyDescent="0.15">
      <c r="A36" s="344"/>
      <c r="B36" s="109" t="s">
        <v>1103</v>
      </c>
      <c r="C36" s="63"/>
      <c r="D36" s="171"/>
      <c r="E36" s="173"/>
      <c r="F36" s="100"/>
      <c r="G36" s="63"/>
      <c r="H36" s="182"/>
      <c r="I36" s="183"/>
      <c r="J36" s="100"/>
      <c r="K36" s="63"/>
      <c r="L36" s="182" t="s">
        <v>720</v>
      </c>
      <c r="M36" s="183">
        <f>D43+H43+P43+L43+T43+X43+AB43</f>
        <v>9450</v>
      </c>
      <c r="N36" s="100"/>
      <c r="O36" s="63"/>
      <c r="P36" s="182" t="s">
        <v>721</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498</v>
      </c>
      <c r="B37" s="38" t="s">
        <v>365</v>
      </c>
      <c r="C37" s="57" t="s">
        <v>722</v>
      </c>
      <c r="D37" s="168">
        <v>1350</v>
      </c>
      <c r="E37" s="137"/>
      <c r="F37" s="38"/>
      <c r="G37" s="57" t="s">
        <v>953</v>
      </c>
      <c r="H37" s="543" t="s">
        <v>991</v>
      </c>
      <c r="I37" s="137"/>
      <c r="J37" s="38" t="s">
        <v>538</v>
      </c>
      <c r="K37" s="57" t="s">
        <v>948</v>
      </c>
      <c r="L37" s="179">
        <v>900</v>
      </c>
      <c r="M37" s="137"/>
      <c r="N37" s="38"/>
      <c r="O37" s="57"/>
      <c r="P37" s="179" t="s">
        <v>57</v>
      </c>
      <c r="Q37" s="137"/>
      <c r="R37" s="196"/>
      <c r="S37" s="103"/>
      <c r="T37" s="179" t="s">
        <v>912</v>
      </c>
      <c r="U37" s="137"/>
      <c r="V37" s="38"/>
      <c r="W37" s="57"/>
      <c r="X37" s="179"/>
      <c r="Y37" s="137"/>
      <c r="Z37" s="38"/>
      <c r="AA37" s="57"/>
      <c r="AB37" s="179"/>
      <c r="AC37" s="137"/>
      <c r="AD37" s="29"/>
    </row>
    <row r="38" spans="1:31" s="34" customFormat="1" ht="15.95" customHeight="1" x14ac:dyDescent="0.15">
      <c r="A38" s="344" t="s">
        <v>498</v>
      </c>
      <c r="B38" s="32" t="s">
        <v>366</v>
      </c>
      <c r="C38" s="76" t="s">
        <v>169</v>
      </c>
      <c r="D38" s="184">
        <v>750</v>
      </c>
      <c r="E38" s="135"/>
      <c r="F38" s="32"/>
      <c r="G38" s="76" t="s">
        <v>953</v>
      </c>
      <c r="H38" s="544" t="s">
        <v>990</v>
      </c>
      <c r="I38" s="135"/>
      <c r="J38" s="32" t="s">
        <v>539</v>
      </c>
      <c r="K38" s="76" t="s">
        <v>949</v>
      </c>
      <c r="L38" s="186">
        <v>1150</v>
      </c>
      <c r="M38" s="135"/>
      <c r="N38" s="32"/>
      <c r="O38" s="76"/>
      <c r="P38" s="186" t="s">
        <v>57</v>
      </c>
      <c r="Q38" s="161"/>
      <c r="R38" s="412"/>
      <c r="S38" s="422"/>
      <c r="T38" s="519" t="s">
        <v>911</v>
      </c>
      <c r="U38" s="161"/>
      <c r="V38" s="32"/>
      <c r="W38" s="422"/>
      <c r="X38" s="186"/>
      <c r="Y38" s="161"/>
      <c r="Z38" s="32" t="s">
        <v>253</v>
      </c>
      <c r="AA38" s="76" t="s">
        <v>170</v>
      </c>
      <c r="AB38" s="186">
        <v>150</v>
      </c>
      <c r="AC38" s="136"/>
      <c r="AD38" s="28"/>
    </row>
    <row r="39" spans="1:31" s="34" customFormat="1" ht="15.95" customHeight="1" x14ac:dyDescent="0.15">
      <c r="A39" s="344" t="s">
        <v>498</v>
      </c>
      <c r="B39" s="36" t="s">
        <v>367</v>
      </c>
      <c r="C39" s="58" t="s">
        <v>711</v>
      </c>
      <c r="D39" s="165">
        <v>550</v>
      </c>
      <c r="E39" s="136"/>
      <c r="F39" s="36"/>
      <c r="G39" s="58"/>
      <c r="H39" s="174"/>
      <c r="I39" s="136"/>
      <c r="J39" s="36"/>
      <c r="K39" s="58"/>
      <c r="L39" s="174"/>
      <c r="M39" s="136"/>
      <c r="N39" s="36"/>
      <c r="O39" s="58"/>
      <c r="P39" s="174" t="s">
        <v>57</v>
      </c>
      <c r="Q39" s="135"/>
      <c r="R39" s="195"/>
      <c r="S39" s="248"/>
      <c r="T39" s="174" t="s">
        <v>911</v>
      </c>
      <c r="U39" s="136"/>
      <c r="V39" s="36"/>
      <c r="W39" s="248"/>
      <c r="X39" s="174"/>
      <c r="Y39" s="135"/>
      <c r="Z39" s="36"/>
      <c r="AA39" s="58"/>
      <c r="AB39" s="174"/>
      <c r="AC39" s="136"/>
      <c r="AD39" s="33"/>
    </row>
    <row r="40" spans="1:31" s="34" customFormat="1" ht="15.95" customHeight="1" x14ac:dyDescent="0.15">
      <c r="A40" s="344" t="s">
        <v>498</v>
      </c>
      <c r="B40" s="36" t="s">
        <v>368</v>
      </c>
      <c r="C40" s="58" t="s">
        <v>712</v>
      </c>
      <c r="D40" s="165">
        <v>950</v>
      </c>
      <c r="E40" s="136"/>
      <c r="F40" s="36"/>
      <c r="G40" s="58"/>
      <c r="H40" s="174"/>
      <c r="I40" s="136"/>
      <c r="J40" s="36" t="s">
        <v>540</v>
      </c>
      <c r="K40" s="58" t="s">
        <v>171</v>
      </c>
      <c r="L40" s="174">
        <v>100</v>
      </c>
      <c r="M40" s="136"/>
      <c r="N40" s="36"/>
      <c r="O40" s="58"/>
      <c r="P40" s="174" t="s">
        <v>57</v>
      </c>
      <c r="Q40" s="135"/>
      <c r="R40" s="195"/>
      <c r="S40" s="102"/>
      <c r="T40" s="174" t="s">
        <v>910</v>
      </c>
      <c r="U40" s="136"/>
      <c r="V40" s="36"/>
      <c r="W40" s="58"/>
      <c r="X40" s="174"/>
      <c r="Y40" s="135"/>
      <c r="Z40" s="36"/>
      <c r="AA40" s="58"/>
      <c r="AB40" s="174"/>
      <c r="AC40" s="136"/>
      <c r="AD40" s="33"/>
    </row>
    <row r="41" spans="1:31" s="25" customFormat="1" ht="15.95" customHeight="1" x14ac:dyDescent="0.15">
      <c r="A41" s="344" t="s">
        <v>498</v>
      </c>
      <c r="B41" s="35" t="s">
        <v>369</v>
      </c>
      <c r="C41" s="56" t="s">
        <v>172</v>
      </c>
      <c r="D41" s="166">
        <v>1500</v>
      </c>
      <c r="E41" s="136"/>
      <c r="F41" s="35"/>
      <c r="G41" s="84" t="s">
        <v>953</v>
      </c>
      <c r="H41" s="450" t="s">
        <v>990</v>
      </c>
      <c r="I41" s="136"/>
      <c r="J41" s="35" t="s">
        <v>541</v>
      </c>
      <c r="K41" s="65" t="s">
        <v>950</v>
      </c>
      <c r="L41" s="175">
        <v>950</v>
      </c>
      <c r="M41" s="136"/>
      <c r="N41" s="35"/>
      <c r="O41" s="56"/>
      <c r="P41" s="174" t="s">
        <v>57</v>
      </c>
      <c r="Q41" s="136"/>
      <c r="R41" s="195"/>
      <c r="S41" s="102"/>
      <c r="T41" s="174" t="s">
        <v>57</v>
      </c>
      <c r="U41" s="136"/>
      <c r="V41" s="35"/>
      <c r="W41" s="56"/>
      <c r="X41" s="175"/>
      <c r="Y41" s="136"/>
      <c r="Z41" s="35" t="s">
        <v>254</v>
      </c>
      <c r="AA41" s="56" t="s">
        <v>173</v>
      </c>
      <c r="AB41" s="175">
        <v>100</v>
      </c>
      <c r="AC41" s="136"/>
      <c r="AD41" s="33"/>
    </row>
    <row r="42" spans="1:31" s="25" customFormat="1" ht="15.95" customHeight="1" x14ac:dyDescent="0.15">
      <c r="A42" s="344" t="s">
        <v>498</v>
      </c>
      <c r="B42" s="38" t="s">
        <v>1001</v>
      </c>
      <c r="C42" s="57" t="s">
        <v>174</v>
      </c>
      <c r="D42" s="168">
        <v>600</v>
      </c>
      <c r="E42" s="136"/>
      <c r="F42" s="38"/>
      <c r="G42" s="57"/>
      <c r="H42" s="179"/>
      <c r="I42" s="137"/>
      <c r="J42" s="38" t="s">
        <v>542</v>
      </c>
      <c r="K42" s="57" t="s">
        <v>174</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680</v>
      </c>
      <c r="D43" s="194">
        <f>SUM(D37:D42)</f>
        <v>5700</v>
      </c>
      <c r="E43" s="197">
        <f>SUM(E37:E42)</f>
        <v>0</v>
      </c>
      <c r="F43" s="45"/>
      <c r="G43" s="425"/>
      <c r="H43" s="194"/>
      <c r="I43" s="197"/>
      <c r="J43" s="45"/>
      <c r="K43" s="425" t="s">
        <v>680</v>
      </c>
      <c r="L43" s="194">
        <f>SUM(L37:L42)</f>
        <v>3500</v>
      </c>
      <c r="M43" s="197">
        <f>SUM(M37:M42)</f>
        <v>0</v>
      </c>
      <c r="N43" s="45"/>
      <c r="O43" s="425"/>
      <c r="P43" s="194"/>
      <c r="Q43" s="197"/>
      <c r="R43" s="233"/>
      <c r="S43" s="146"/>
      <c r="T43" s="146"/>
      <c r="U43" s="207"/>
      <c r="V43" s="45"/>
      <c r="W43" s="78"/>
      <c r="X43" s="181"/>
      <c r="Y43" s="158"/>
      <c r="Z43" s="45"/>
      <c r="AA43" s="425" t="s">
        <v>680</v>
      </c>
      <c r="AB43" s="194">
        <f>SUM(AB37:AB42)</f>
        <v>250</v>
      </c>
      <c r="AC43" s="197">
        <f>SUM(AC37:AC42)</f>
        <v>0</v>
      </c>
      <c r="AD43" s="33"/>
    </row>
    <row r="44" spans="1:31" s="27" customFormat="1" ht="15.95" customHeight="1" x14ac:dyDescent="0.15">
      <c r="A44" s="346"/>
      <c r="B44" s="245" t="s">
        <v>57</v>
      </c>
      <c r="C44" s="6" t="s">
        <v>248</v>
      </c>
      <c r="D44" s="60"/>
      <c r="E44" s="62"/>
      <c r="F44" s="4"/>
      <c r="G44" s="59"/>
      <c r="H44" s="60"/>
      <c r="I44" s="62"/>
      <c r="J44" s="4"/>
      <c r="K44" s="246" t="s">
        <v>951</v>
      </c>
      <c r="L44" s="6" t="s">
        <v>952</v>
      </c>
      <c r="M44" s="62"/>
      <c r="N44" s="4"/>
      <c r="O44" s="59"/>
      <c r="P44" s="60"/>
      <c r="Q44" s="87"/>
      <c r="R44" s="4"/>
      <c r="S44" s="59"/>
      <c r="T44" s="86"/>
      <c r="U44" s="79"/>
      <c r="V44" s="83"/>
      <c r="W44" s="60"/>
      <c r="X44" s="60"/>
      <c r="Y44" s="87"/>
      <c r="Z44" s="2"/>
      <c r="AA44" s="59"/>
      <c r="AB44" s="60"/>
      <c r="AC44" s="89" t="s">
        <v>986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LMEvI95sBR8MLfYDFGUZv+A4kR9ylkgytoHeTNfrH+RqpLq8iNvmSN5vXFkFe9vVhhGv+mKwNXpO6ciJX7MlIg==" saltValue="zO761HvNReQRpg+cYRZuI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2026-03-05T06:10:17Z</cp:lastPrinted>
  <dcterms:created xsi:type="dcterms:W3CDTF">1997-07-07T06:48:50Z</dcterms:created>
  <dcterms:modified xsi:type="dcterms:W3CDTF">2026-03-09T06:26:38Z</dcterms:modified>
</cp:coreProperties>
</file>