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72.24.2.11\kikaku\●松岡\_●松岡_HP作成更新関連\_☆★HPアップ\202504_高知県\"/>
    </mc:Choice>
  </mc:AlternateContent>
  <xr:revisionPtr revIDLastSave="0" documentId="8_{3A72B451-124C-4431-B3D2-B9CA85FAC6B3}" xr6:coauthVersionLast="47" xr6:coauthVersionMax="47" xr10:uidLastSave="{00000000-0000-0000-0000-000000000000}"/>
  <bookViews>
    <workbookView xWindow="-120" yWindow="-120" windowWidth="29040" windowHeight="15840" tabRatio="911" xr2:uid="{00000000-000D-0000-FFFF-FFFF00000000}"/>
  </bookViews>
  <sheets>
    <sheet name="表紙" sheetId="9" r:id="rId1"/>
    <sheet name="郡市別" sheetId="8" r:id="rId2"/>
    <sheet name="高知旧市" sheetId="1" r:id="rId3"/>
    <sheet name="高知新市12・南国" sheetId="6" r:id="rId4"/>
    <sheet name="香南・香美・長岡・土佐郡" sheetId="5" r:id="rId5"/>
    <sheet name="安芸市・安芸郡・室戸" sheetId="4" r:id="rId6"/>
    <sheet name="吾川・高岡1・土佐" sheetId="3" r:id="rId7"/>
    <sheet name="須崎・高岡2" sheetId="2" r:id="rId8"/>
    <sheet name="幡多12・四万十・土佐清水・宿毛" sheetId="7" r:id="rId9"/>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AA30" i="2" l="1"/>
  <c r="AB24" i="7"/>
  <c r="H24" i="7" l="1"/>
  <c r="H27" i="4" l="1"/>
  <c r="AB26" i="6" l="1"/>
  <c r="P26" i="6"/>
  <c r="H26" i="6"/>
  <c r="AA26" i="6"/>
  <c r="O26" i="6"/>
  <c r="D21" i="5" l="1"/>
  <c r="C21" i="5"/>
  <c r="AB42" i="1" l="1"/>
  <c r="AA42" i="1"/>
  <c r="K20" i="4"/>
  <c r="L20" i="4"/>
  <c r="H32" i="5"/>
  <c r="E23" i="8" s="1"/>
  <c r="G32" i="5"/>
  <c r="D23" i="8" s="1"/>
  <c r="G26" i="6"/>
  <c r="H10" i="7" l="1"/>
  <c r="G10" i="7"/>
  <c r="G35" i="7" s="1"/>
  <c r="D26" i="8" s="1"/>
  <c r="H35" i="7" l="1"/>
  <c r="E26" i="8" s="1"/>
  <c r="L38" i="6"/>
  <c r="K38" i="6"/>
  <c r="AA25" i="3"/>
  <c r="C10" i="4" l="1"/>
  <c r="B12" i="8" s="1"/>
  <c r="C20" i="6"/>
  <c r="L6" i="6" s="1"/>
  <c r="D20" i="6"/>
  <c r="G42" i="1"/>
  <c r="G18" i="3"/>
  <c r="D24" i="8" s="1"/>
  <c r="C18" i="3"/>
  <c r="B24" i="8" s="1"/>
  <c r="D18" i="3"/>
  <c r="C24" i="8" s="1"/>
  <c r="L42" i="1"/>
  <c r="L27" i="6" s="1"/>
  <c r="G10" i="8" s="1"/>
  <c r="H42" i="1"/>
  <c r="H27" i="6" s="1"/>
  <c r="P42" i="1"/>
  <c r="T42" i="1"/>
  <c r="T27" i="6" s="1"/>
  <c r="K10" i="8" s="1"/>
  <c r="AB27" i="6"/>
  <c r="Q10" i="8" s="1"/>
  <c r="D42" i="1"/>
  <c r="P6" i="6"/>
  <c r="D26" i="6"/>
  <c r="P21" i="6" s="1"/>
  <c r="K42" i="1"/>
  <c r="K27" i="6" s="1"/>
  <c r="F10" i="8" s="1"/>
  <c r="O42" i="1"/>
  <c r="S42" i="1"/>
  <c r="S27" i="6" s="1"/>
  <c r="J10" i="8" s="1"/>
  <c r="AA27" i="6"/>
  <c r="P10" i="8" s="1"/>
  <c r="C42" i="1"/>
  <c r="C26" i="6"/>
  <c r="L21" i="6" s="1"/>
  <c r="P27" i="6"/>
  <c r="H18" i="3"/>
  <c r="E24" i="8" s="1"/>
  <c r="AB1" i="7"/>
  <c r="C18" i="7"/>
  <c r="B16" i="8" s="1"/>
  <c r="C13" i="2"/>
  <c r="B15" i="8" s="1"/>
  <c r="G13" i="2"/>
  <c r="D15" i="8" s="1"/>
  <c r="G29" i="2"/>
  <c r="G25" i="3"/>
  <c r="G18" i="7"/>
  <c r="D16" i="8" s="1"/>
  <c r="G27" i="4"/>
  <c r="D11" i="8" s="1"/>
  <c r="G38" i="6"/>
  <c r="D13" i="8" s="1"/>
  <c r="G31" i="3"/>
  <c r="D14" i="8" s="1"/>
  <c r="G30" i="7"/>
  <c r="D17" i="8" s="1"/>
  <c r="G24" i="7"/>
  <c r="D18" i="8" s="1"/>
  <c r="G12" i="5"/>
  <c r="D19" i="8" s="1"/>
  <c r="G21" i="5"/>
  <c r="D20" i="8" s="1"/>
  <c r="G20" i="4"/>
  <c r="D21" i="8" s="1"/>
  <c r="K21" i="5"/>
  <c r="F20" i="8" s="1"/>
  <c r="L12" i="5"/>
  <c r="G19" i="8" s="1"/>
  <c r="H12" i="5"/>
  <c r="E19" i="8" s="1"/>
  <c r="F21" i="8"/>
  <c r="T21" i="5"/>
  <c r="K20" i="8" s="1"/>
  <c r="C20" i="4"/>
  <c r="B21" i="8" s="1"/>
  <c r="C12" i="5"/>
  <c r="B19" i="8" s="1"/>
  <c r="K12" i="5"/>
  <c r="F19" i="8" s="1"/>
  <c r="B20" i="8"/>
  <c r="O21" i="5"/>
  <c r="S21" i="5"/>
  <c r="J20" i="8" s="1"/>
  <c r="AA21" i="5"/>
  <c r="P20" i="8" s="1"/>
  <c r="D12" i="5"/>
  <c r="C19" i="8" s="1"/>
  <c r="AB25" i="3"/>
  <c r="AB30" i="2" s="1"/>
  <c r="Q25" i="8" s="1"/>
  <c r="L29" i="2"/>
  <c r="L25" i="3"/>
  <c r="H29" i="2"/>
  <c r="H25" i="3"/>
  <c r="D29" i="2"/>
  <c r="D25" i="3"/>
  <c r="C29" i="2"/>
  <c r="C25" i="3"/>
  <c r="C10" i="7"/>
  <c r="K29" i="2"/>
  <c r="H21" i="5"/>
  <c r="L21" i="5"/>
  <c r="G20" i="8" s="1"/>
  <c r="P21" i="5"/>
  <c r="I20" i="8" s="1"/>
  <c r="AB21" i="5"/>
  <c r="Q20" i="8" s="1"/>
  <c r="AB1" i="4"/>
  <c r="AB2" i="4"/>
  <c r="K18" i="7"/>
  <c r="F16" i="8" s="1"/>
  <c r="O18" i="7"/>
  <c r="H16" i="8" s="1"/>
  <c r="S18" i="7"/>
  <c r="AA18" i="7"/>
  <c r="P16" i="8" s="1"/>
  <c r="H18" i="7"/>
  <c r="E16" i="8" s="1"/>
  <c r="AB18" i="7"/>
  <c r="Q16" i="8" s="1"/>
  <c r="T18" i="7"/>
  <c r="K16" i="8" s="1"/>
  <c r="P18" i="7"/>
  <c r="I16" i="8" s="1"/>
  <c r="L18" i="7"/>
  <c r="G16" i="8" s="1"/>
  <c r="D18" i="7"/>
  <c r="D10" i="7"/>
  <c r="P6" i="7" s="1"/>
  <c r="AB1" i="5"/>
  <c r="AB1" i="3"/>
  <c r="AB1" i="2"/>
  <c r="AB1" i="6"/>
  <c r="D20" i="4"/>
  <c r="H20" i="4"/>
  <c r="E21" i="8" s="1"/>
  <c r="G21" i="8"/>
  <c r="D27" i="4"/>
  <c r="E11" i="8"/>
  <c r="C27" i="4"/>
  <c r="B11" i="8" s="1"/>
  <c r="D10" i="4"/>
  <c r="C12" i="8" s="1"/>
  <c r="D38" i="6"/>
  <c r="D31" i="3"/>
  <c r="C14" i="8" s="1"/>
  <c r="D13" i="2"/>
  <c r="C15" i="8" s="1"/>
  <c r="C16" i="8"/>
  <c r="D30" i="7"/>
  <c r="D24" i="7"/>
  <c r="C18" i="8" s="1"/>
  <c r="D28" i="5"/>
  <c r="C22" i="8" s="1"/>
  <c r="D32" i="5"/>
  <c r="D34" i="7"/>
  <c r="D35" i="7" s="1"/>
  <c r="C26" i="8" s="1"/>
  <c r="S26" i="8" s="1"/>
  <c r="F13" i="8"/>
  <c r="O38" i="6"/>
  <c r="H13" i="8" s="1"/>
  <c r="S38" i="6"/>
  <c r="J13" i="8" s="1"/>
  <c r="AA38" i="6"/>
  <c r="P13" i="8" s="1"/>
  <c r="K31" i="3"/>
  <c r="F14" i="8" s="1"/>
  <c r="K13" i="2"/>
  <c r="F15" i="8" s="1"/>
  <c r="K25" i="3"/>
  <c r="O31" i="3"/>
  <c r="H14" i="8" s="1"/>
  <c r="O13" i="2"/>
  <c r="H15" i="8" s="1"/>
  <c r="O24" i="7"/>
  <c r="H18" i="8" s="1"/>
  <c r="J16" i="8"/>
  <c r="AA31" i="3"/>
  <c r="P14" i="8" s="1"/>
  <c r="AA13" i="2"/>
  <c r="P15" i="8" s="1"/>
  <c r="AA24" i="7"/>
  <c r="P18" i="8" s="1"/>
  <c r="P25" i="8"/>
  <c r="I10" i="8"/>
  <c r="H38" i="6"/>
  <c r="E13" i="8" s="1"/>
  <c r="G13" i="8"/>
  <c r="P38" i="6"/>
  <c r="I13" i="8" s="1"/>
  <c r="T38" i="6"/>
  <c r="K13" i="8" s="1"/>
  <c r="AB38" i="6"/>
  <c r="Q13" i="8" s="1"/>
  <c r="H31" i="3"/>
  <c r="E14" i="8" s="1"/>
  <c r="H13" i="2"/>
  <c r="E15" i="8" s="1"/>
  <c r="H30" i="7"/>
  <c r="E17" i="8" s="1"/>
  <c r="E18" i="8"/>
  <c r="L31" i="3"/>
  <c r="G14" i="8" s="1"/>
  <c r="L13" i="2"/>
  <c r="G15" i="8" s="1"/>
  <c r="P31" i="3"/>
  <c r="I14" i="8" s="1"/>
  <c r="P13" i="2"/>
  <c r="I15" i="8" s="1"/>
  <c r="P24" i="7"/>
  <c r="I18" i="8" s="1"/>
  <c r="AB31" i="3"/>
  <c r="Q14" i="8" s="1"/>
  <c r="AB13" i="2"/>
  <c r="Q15" i="8" s="1"/>
  <c r="Q18" i="8"/>
  <c r="C32" i="5"/>
  <c r="C38" i="6"/>
  <c r="C31" i="3"/>
  <c r="B14" i="8" s="1"/>
  <c r="C34" i="7"/>
  <c r="C24" i="7"/>
  <c r="B18" i="8" s="1"/>
  <c r="C30" i="7"/>
  <c r="B17" i="8" s="1"/>
  <c r="C28" i="5"/>
  <c r="AB2" i="3"/>
  <c r="AB2" i="5"/>
  <c r="AB2" i="6"/>
  <c r="AB2" i="2"/>
  <c r="AB2" i="7"/>
  <c r="P31" i="7"/>
  <c r="G30" i="2" l="1"/>
  <c r="D25" i="8" s="1"/>
  <c r="P19" i="3"/>
  <c r="O27" i="6"/>
  <c r="H10" i="8" s="1"/>
  <c r="E20" i="8"/>
  <c r="P13" i="5"/>
  <c r="C17" i="8"/>
  <c r="P25" i="7"/>
  <c r="C13" i="8"/>
  <c r="S13" i="8" s="1"/>
  <c r="P28" i="6"/>
  <c r="C11" i="8"/>
  <c r="S11" i="8" s="1"/>
  <c r="P21" i="4"/>
  <c r="P14" i="2"/>
  <c r="L21" i="4"/>
  <c r="H20" i="8"/>
  <c r="L13" i="5"/>
  <c r="B13" i="8"/>
  <c r="R13" i="8" s="1"/>
  <c r="L28" i="6"/>
  <c r="C23" i="8"/>
  <c r="S23" i="8" s="1"/>
  <c r="P29" i="5"/>
  <c r="B23" i="8"/>
  <c r="R23" i="8" s="1"/>
  <c r="L29" i="5"/>
  <c r="G27" i="6"/>
  <c r="D10" i="8" s="1"/>
  <c r="B22" i="8"/>
  <c r="R22" i="8" s="1"/>
  <c r="L22" i="5"/>
  <c r="K30" i="2"/>
  <c r="F25" i="8" s="1"/>
  <c r="J52" i="8" s="1"/>
  <c r="L6" i="7"/>
  <c r="C35" i="7"/>
  <c r="B26" i="8" s="1"/>
  <c r="R26" i="8" s="1"/>
  <c r="L11" i="4"/>
  <c r="P11" i="7"/>
  <c r="D30" i="2"/>
  <c r="C25" i="8" s="1"/>
  <c r="R19" i="8"/>
  <c r="L19" i="3"/>
  <c r="L11" i="7"/>
  <c r="D27" i="6"/>
  <c r="C10" i="8" s="1"/>
  <c r="S19" i="8"/>
  <c r="L31" i="7"/>
  <c r="R16" i="8"/>
  <c r="L14" i="2"/>
  <c r="R12" i="8"/>
  <c r="R20" i="8"/>
  <c r="C27" i="6"/>
  <c r="B10" i="8" s="1"/>
  <c r="L30" i="2"/>
  <c r="G25" i="8" s="1"/>
  <c r="P22" i="5"/>
  <c r="P19" i="7"/>
  <c r="P6" i="2"/>
  <c r="P26" i="3"/>
  <c r="S24" i="8"/>
  <c r="S12" i="8"/>
  <c r="S22" i="8"/>
  <c r="P6" i="5"/>
  <c r="K27" i="8"/>
  <c r="P7" i="1"/>
  <c r="P6" i="1" s="1"/>
  <c r="E10" i="8"/>
  <c r="R14" i="8"/>
  <c r="R21" i="8"/>
  <c r="C30" i="2"/>
  <c r="B25" i="8" s="1"/>
  <c r="P6" i="3"/>
  <c r="L19" i="7"/>
  <c r="L6" i="3"/>
  <c r="R17" i="8"/>
  <c r="R18" i="8"/>
  <c r="R11" i="8"/>
  <c r="L7" i="1"/>
  <c r="L6" i="1" s="1"/>
  <c r="L25" i="7"/>
  <c r="R15" i="8"/>
  <c r="L26" i="3"/>
  <c r="S14" i="8"/>
  <c r="S18" i="8"/>
  <c r="S15" i="8"/>
  <c r="Q27" i="8"/>
  <c r="I27" i="8"/>
  <c r="P27" i="8"/>
  <c r="S17" i="8"/>
  <c r="S16" i="8"/>
  <c r="P11" i="4"/>
  <c r="P6" i="4"/>
  <c r="G27" i="8"/>
  <c r="H30" i="2"/>
  <c r="E25" i="8" s="1"/>
  <c r="R24" i="8"/>
  <c r="J27" i="8"/>
  <c r="L6" i="2"/>
  <c r="L6" i="4"/>
  <c r="C20" i="8"/>
  <c r="C21" i="8"/>
  <c r="S21" i="8" s="1"/>
  <c r="L6" i="5"/>
  <c r="H27" i="8" l="1"/>
  <c r="S25" i="8"/>
  <c r="F27" i="8"/>
  <c r="R25" i="8"/>
  <c r="D27" i="8"/>
  <c r="J50" i="8"/>
  <c r="J54" i="8" s="1"/>
  <c r="E27" i="8"/>
  <c r="R10" i="8"/>
  <c r="S10" i="8"/>
  <c r="B27" i="8"/>
  <c r="J45" i="8" s="1"/>
  <c r="J47" i="8" s="1"/>
  <c r="K50" i="8"/>
  <c r="Q50" i="8" s="1"/>
  <c r="K52" i="8"/>
  <c r="S20" i="8"/>
  <c r="C27" i="8"/>
  <c r="K45" i="8" s="1"/>
  <c r="R27" i="8" l="1"/>
  <c r="S27" i="8"/>
  <c r="J56" i="8"/>
  <c r="O50" i="8"/>
  <c r="M50" i="8"/>
  <c r="S50" i="8"/>
  <c r="S52" i="8"/>
  <c r="O52" i="8"/>
  <c r="Q52" i="8"/>
  <c r="Q54" i="8" s="1"/>
  <c r="M52" i="8"/>
  <c r="K54" i="8"/>
  <c r="S45" i="8"/>
  <c r="S47" i="8" s="1"/>
  <c r="Q45" i="8"/>
  <c r="Q47" i="8" s="1"/>
  <c r="O45" i="8"/>
  <c r="O47" i="8" s="1"/>
  <c r="M45" i="8"/>
  <c r="M47" i="8" s="1"/>
  <c r="K47" i="8"/>
  <c r="O54" i="8" l="1"/>
  <c r="O56" i="8" s="1"/>
  <c r="M54" i="8"/>
  <c r="M56" i="8" s="1"/>
  <c r="S54" i="8"/>
  <c r="S56" i="8" s="1"/>
  <c r="K56" i="8"/>
  <c r="Q56" i="8"/>
</calcChain>
</file>

<file path=xl/sharedStrings.xml><?xml version="1.0" encoding="utf-8"?>
<sst xmlns="http://schemas.openxmlformats.org/spreadsheetml/2006/main" count="767" uniqueCount="453">
  <si>
    <t>申込者名</t>
  </si>
  <si>
    <t>折込日</t>
  </si>
  <si>
    <t>サイズ</t>
  </si>
  <si>
    <t>総枚数</t>
  </si>
  <si>
    <t>部数</t>
  </si>
  <si>
    <t>折込数</t>
  </si>
  <si>
    <t>読 売</t>
  </si>
  <si>
    <t>朝 日</t>
  </si>
  <si>
    <t>毎 日</t>
  </si>
  <si>
    <t>産 経</t>
  </si>
  <si>
    <t>日 経</t>
  </si>
  <si>
    <t>山本</t>
    <rPh sb="0" eb="2">
      <t>ヤマモト</t>
    </rPh>
    <phoneticPr fontId="2"/>
  </si>
  <si>
    <t>近森</t>
    <rPh sb="0" eb="2">
      <t>チカモリ</t>
    </rPh>
    <phoneticPr fontId="2"/>
  </si>
  <si>
    <t>宮内</t>
    <rPh sb="0" eb="2">
      <t>ミヤウチ</t>
    </rPh>
    <phoneticPr fontId="2"/>
  </si>
  <si>
    <t>長浜</t>
    <rPh sb="0" eb="2">
      <t>ナガハマ</t>
    </rPh>
    <phoneticPr fontId="2"/>
  </si>
  <si>
    <t>計</t>
    <rPh sb="0" eb="1">
      <t>ケイ</t>
    </rPh>
    <phoneticPr fontId="2"/>
  </si>
  <si>
    <t>美濃部</t>
    <rPh sb="0" eb="2">
      <t>ミノ</t>
    </rPh>
    <rPh sb="2" eb="3">
      <t>ベ</t>
    </rPh>
    <phoneticPr fontId="2"/>
  </si>
  <si>
    <t>介良</t>
    <rPh sb="0" eb="1">
      <t>カイ</t>
    </rPh>
    <rPh sb="1" eb="2">
      <t>ヨ</t>
    </rPh>
    <phoneticPr fontId="2"/>
  </si>
  <si>
    <t>菖蒲</t>
    <rPh sb="0" eb="2">
      <t>ショウブ</t>
    </rPh>
    <phoneticPr fontId="2"/>
  </si>
  <si>
    <t>前浜</t>
    <rPh sb="0" eb="1">
      <t>マエ</t>
    </rPh>
    <rPh sb="1" eb="2">
      <t>ハマ</t>
    </rPh>
    <phoneticPr fontId="2"/>
  </si>
  <si>
    <t>野友</t>
    <rPh sb="0" eb="1">
      <t>ノ</t>
    </rPh>
    <rPh sb="1" eb="2">
      <t>トモ</t>
    </rPh>
    <phoneticPr fontId="2"/>
  </si>
  <si>
    <t>甲浦</t>
    <rPh sb="0" eb="1">
      <t>コウ</t>
    </rPh>
    <rPh sb="1" eb="2">
      <t>ウラ</t>
    </rPh>
    <phoneticPr fontId="2"/>
  </si>
  <si>
    <t>越知面</t>
    <rPh sb="0" eb="2">
      <t>オチ</t>
    </rPh>
    <rPh sb="2" eb="3">
      <t>メン</t>
    </rPh>
    <phoneticPr fontId="2"/>
  </si>
  <si>
    <t>具同</t>
    <rPh sb="0" eb="1">
      <t>グ</t>
    </rPh>
    <rPh sb="1" eb="2">
      <t>ドウ</t>
    </rPh>
    <phoneticPr fontId="2"/>
  </si>
  <si>
    <t>三原</t>
    <rPh sb="0" eb="2">
      <t>ミハラ</t>
    </rPh>
    <phoneticPr fontId="2"/>
  </si>
  <si>
    <t>頁</t>
  </si>
  <si>
    <t>南国市</t>
    <rPh sb="0" eb="1">
      <t>ナン</t>
    </rPh>
    <rPh sb="1" eb="2">
      <t>クニ</t>
    </rPh>
    <rPh sb="2" eb="3">
      <t>シ</t>
    </rPh>
    <phoneticPr fontId="2"/>
  </si>
  <si>
    <t>須崎市</t>
    <rPh sb="0" eb="2">
      <t>スザキシ</t>
    </rPh>
    <rPh sb="2" eb="3">
      <t>シ</t>
    </rPh>
    <phoneticPr fontId="2"/>
  </si>
  <si>
    <t>安芸市</t>
    <rPh sb="0" eb="3">
      <t>アキシ</t>
    </rPh>
    <phoneticPr fontId="2"/>
  </si>
  <si>
    <t>岡豊</t>
    <rPh sb="0" eb="1">
      <t>オカ</t>
    </rPh>
    <rPh sb="1" eb="2">
      <t>トヨ</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</si>
  <si>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</si>
  <si>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</si>
  <si>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</si>
  <si>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</si>
  <si>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</si>
  <si>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</si>
  <si>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</si>
  <si>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</si>
  <si>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</si>
  <si>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</si>
  <si>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</si>
  <si>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</si>
  <si>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</si>
  <si>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</si>
  <si>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</si>
  <si>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</si>
  <si>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</si>
  <si>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</si>
  <si>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</si>
  <si>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</si>
  <si>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</si>
  <si>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</si>
  <si>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</si>
  <si>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安芸市部数合計</t>
    <rPh sb="0" eb="3">
      <t>アキシ</t>
    </rPh>
    <rPh sb="3" eb="5">
      <t>ブスウ</t>
    </rPh>
    <rPh sb="5" eb="7">
      <t>ゴウケイ</t>
    </rPh>
    <phoneticPr fontId="2"/>
  </si>
  <si>
    <t>須崎市</t>
    <rPh sb="0" eb="2">
      <t>スザキシ</t>
    </rPh>
    <rPh sb="2" eb="3">
      <t>シ</t>
    </rPh>
    <phoneticPr fontId="2"/>
  </si>
  <si>
    <t>高知県部数表</t>
    <rPh sb="0" eb="3">
      <t>コウチケン</t>
    </rPh>
    <rPh sb="3" eb="5">
      <t>ブスウ</t>
    </rPh>
    <rPh sb="5" eb="6">
      <t>ヒョウ</t>
    </rPh>
    <phoneticPr fontId="2"/>
  </si>
  <si>
    <t>長岡郡</t>
    <rPh sb="0" eb="2">
      <t>ナガオカ</t>
    </rPh>
    <rPh sb="2" eb="3">
      <t>グン</t>
    </rPh>
    <phoneticPr fontId="2"/>
  </si>
  <si>
    <t>土佐郡</t>
    <rPh sb="0" eb="3">
      <t>トサグン</t>
    </rPh>
    <phoneticPr fontId="2"/>
  </si>
  <si>
    <t>安芸市</t>
    <rPh sb="0" eb="3">
      <t>アキシ</t>
    </rPh>
    <phoneticPr fontId="2"/>
  </si>
  <si>
    <t>安芸郡</t>
    <rPh sb="0" eb="3">
      <t>アキグン</t>
    </rPh>
    <phoneticPr fontId="2"/>
  </si>
  <si>
    <t>室戸市</t>
    <rPh sb="0" eb="3">
      <t>ムロトシ</t>
    </rPh>
    <phoneticPr fontId="2"/>
  </si>
  <si>
    <t>土佐市</t>
    <rPh sb="0" eb="3">
      <t>トサシ</t>
    </rPh>
    <phoneticPr fontId="2"/>
  </si>
  <si>
    <t>土佐清水市</t>
    <rPh sb="0" eb="2">
      <t>トサ</t>
    </rPh>
    <rPh sb="2" eb="4">
      <t>シミズシ</t>
    </rPh>
    <rPh sb="4" eb="5">
      <t>シ</t>
    </rPh>
    <phoneticPr fontId="2"/>
  </si>
  <si>
    <t>宿毛市</t>
    <rPh sb="0" eb="3">
      <t>スクモシ</t>
    </rPh>
    <phoneticPr fontId="2"/>
  </si>
  <si>
    <t>高知</t>
    <rPh sb="0" eb="2">
      <t>コウチ</t>
    </rPh>
    <phoneticPr fontId="2"/>
  </si>
  <si>
    <t>土</t>
    <rPh sb="0" eb="1">
      <t>ツチ</t>
    </rPh>
    <phoneticPr fontId="2"/>
  </si>
  <si>
    <t>有岡</t>
    <rPh sb="0" eb="2">
      <t>アリオカ</t>
    </rPh>
    <phoneticPr fontId="2"/>
  </si>
  <si>
    <t>佐</t>
    <rPh sb="0" eb="1">
      <t>サ</t>
    </rPh>
    <phoneticPr fontId="2"/>
  </si>
  <si>
    <t>清</t>
    <rPh sb="0" eb="1">
      <t>キヨ</t>
    </rPh>
    <phoneticPr fontId="2"/>
  </si>
  <si>
    <t>土佐清水市部数合計</t>
    <rPh sb="0" eb="2">
      <t>トサ</t>
    </rPh>
    <rPh sb="2" eb="4">
      <t>シミズシ</t>
    </rPh>
    <rPh sb="4" eb="5">
      <t>シ</t>
    </rPh>
    <rPh sb="5" eb="7">
      <t>ブスウ</t>
    </rPh>
    <rPh sb="7" eb="9">
      <t>ゴウケイ</t>
    </rPh>
    <phoneticPr fontId="2"/>
  </si>
  <si>
    <t>土佐清水市折込合計</t>
    <rPh sb="0" eb="2">
      <t>トサ</t>
    </rPh>
    <rPh sb="2" eb="4">
      <t>シミズシ</t>
    </rPh>
    <rPh sb="4" eb="5">
      <t>シ</t>
    </rPh>
    <rPh sb="5" eb="7">
      <t>オリコミ</t>
    </rPh>
    <rPh sb="7" eb="9">
      <t>ゴウケイ</t>
    </rPh>
    <phoneticPr fontId="2"/>
  </si>
  <si>
    <t>水</t>
    <rPh sb="0" eb="1">
      <t>ミズ</t>
    </rPh>
    <phoneticPr fontId="2"/>
  </si>
  <si>
    <t>市</t>
    <rPh sb="0" eb="1">
      <t>シ</t>
    </rPh>
    <phoneticPr fontId="2"/>
  </si>
  <si>
    <t>宿</t>
    <rPh sb="0" eb="1">
      <t>スクモ</t>
    </rPh>
    <phoneticPr fontId="2"/>
  </si>
  <si>
    <t>毛</t>
    <rPh sb="0" eb="1">
      <t>ケ</t>
    </rPh>
    <phoneticPr fontId="2"/>
  </si>
  <si>
    <t>宿毛市</t>
    <rPh sb="0" eb="1">
      <t>シュク</t>
    </rPh>
    <rPh sb="1" eb="2">
      <t>ケ</t>
    </rPh>
    <rPh sb="2" eb="3">
      <t>シ</t>
    </rPh>
    <phoneticPr fontId="2"/>
  </si>
  <si>
    <t>宿毛市部数合計</t>
    <rPh sb="0" eb="1">
      <t>シュク</t>
    </rPh>
    <rPh sb="1" eb="2">
      <t>ケ</t>
    </rPh>
    <rPh sb="2" eb="3">
      <t>シ</t>
    </rPh>
    <rPh sb="3" eb="5">
      <t>ブスウ</t>
    </rPh>
    <rPh sb="5" eb="7">
      <t>ゴウケイ</t>
    </rPh>
    <phoneticPr fontId="2"/>
  </si>
  <si>
    <t>宿毛市折込合計</t>
    <rPh sb="0" eb="1">
      <t>シュク</t>
    </rPh>
    <rPh sb="1" eb="2">
      <t>ケ</t>
    </rPh>
    <rPh sb="2" eb="3">
      <t>シ</t>
    </rPh>
    <rPh sb="3" eb="5">
      <t>オリコミ</t>
    </rPh>
    <rPh sb="5" eb="7">
      <t>ゴウケイ</t>
    </rPh>
    <phoneticPr fontId="2"/>
  </si>
  <si>
    <t>市</t>
    <rPh sb="0" eb="1">
      <t>シ</t>
    </rPh>
    <phoneticPr fontId="2"/>
  </si>
  <si>
    <t>幡</t>
    <rPh sb="0" eb="1">
      <t>バン</t>
    </rPh>
    <phoneticPr fontId="2"/>
  </si>
  <si>
    <t>多</t>
    <rPh sb="0" eb="1">
      <t>タ</t>
    </rPh>
    <phoneticPr fontId="2"/>
  </si>
  <si>
    <t>郡</t>
    <rPh sb="0" eb="1">
      <t>グン</t>
    </rPh>
    <phoneticPr fontId="2"/>
  </si>
  <si>
    <t>須崎市部数合計</t>
    <rPh sb="0" eb="2">
      <t>スザキシ</t>
    </rPh>
    <rPh sb="2" eb="3">
      <t>シ</t>
    </rPh>
    <rPh sb="3" eb="5">
      <t>ブスウ</t>
    </rPh>
    <rPh sb="5" eb="7">
      <t>ゴウケイ</t>
    </rPh>
    <phoneticPr fontId="2"/>
  </si>
  <si>
    <t>須崎市折込合計</t>
    <rPh sb="0" eb="2">
      <t>スザキシ</t>
    </rPh>
    <rPh sb="2" eb="3">
      <t>シ</t>
    </rPh>
    <rPh sb="3" eb="5">
      <t>オリコミ</t>
    </rPh>
    <rPh sb="5" eb="7">
      <t>ゴウケイ</t>
    </rPh>
    <phoneticPr fontId="2"/>
  </si>
  <si>
    <t>須</t>
    <rPh sb="0" eb="1">
      <t>ス</t>
    </rPh>
    <phoneticPr fontId="2"/>
  </si>
  <si>
    <t>崎</t>
    <rPh sb="0" eb="1">
      <t>サキ</t>
    </rPh>
    <phoneticPr fontId="2"/>
  </si>
  <si>
    <t>市</t>
    <rPh sb="0" eb="1">
      <t>シ</t>
    </rPh>
    <phoneticPr fontId="2"/>
  </si>
  <si>
    <t>高</t>
    <rPh sb="0" eb="1">
      <t>タカ</t>
    </rPh>
    <phoneticPr fontId="2"/>
  </si>
  <si>
    <t>岡</t>
    <rPh sb="0" eb="1">
      <t>オカ</t>
    </rPh>
    <phoneticPr fontId="2"/>
  </si>
  <si>
    <t>郡</t>
    <rPh sb="0" eb="1">
      <t>グン</t>
    </rPh>
    <phoneticPr fontId="2"/>
  </si>
  <si>
    <t>南川口</t>
    <rPh sb="0" eb="1">
      <t>ミナミ</t>
    </rPh>
    <rPh sb="1" eb="2">
      <t>カワ</t>
    </rPh>
    <rPh sb="2" eb="3">
      <t>クチ</t>
    </rPh>
    <phoneticPr fontId="2"/>
  </si>
  <si>
    <t>吾</t>
    <rPh sb="0" eb="1">
      <t>アガワグン</t>
    </rPh>
    <phoneticPr fontId="2"/>
  </si>
  <si>
    <t>川</t>
    <rPh sb="0" eb="1">
      <t>カワ</t>
    </rPh>
    <phoneticPr fontId="2"/>
  </si>
  <si>
    <t>郡</t>
    <rPh sb="0" eb="1">
      <t>グン</t>
    </rPh>
    <phoneticPr fontId="2"/>
  </si>
  <si>
    <t>高</t>
    <rPh sb="0" eb="1">
      <t>タカ</t>
    </rPh>
    <phoneticPr fontId="2"/>
  </si>
  <si>
    <t>郡</t>
    <rPh sb="0" eb="1">
      <t>グン</t>
    </rPh>
    <phoneticPr fontId="2"/>
  </si>
  <si>
    <t>吾</t>
    <rPh sb="0" eb="1">
      <t>ア</t>
    </rPh>
    <phoneticPr fontId="2"/>
  </si>
  <si>
    <t>郡</t>
    <rPh sb="0" eb="1">
      <t>グン</t>
    </rPh>
    <phoneticPr fontId="2"/>
  </si>
  <si>
    <t>土</t>
    <rPh sb="0" eb="1">
      <t>トサシ</t>
    </rPh>
    <phoneticPr fontId="2"/>
  </si>
  <si>
    <t>佐</t>
    <rPh sb="0" eb="1">
      <t>サ</t>
    </rPh>
    <phoneticPr fontId="2"/>
  </si>
  <si>
    <t>市</t>
    <rPh sb="0" eb="1">
      <t>シ</t>
    </rPh>
    <phoneticPr fontId="2"/>
  </si>
  <si>
    <t>土佐市</t>
    <rPh sb="0" eb="3">
      <t>トサシ</t>
    </rPh>
    <phoneticPr fontId="2"/>
  </si>
  <si>
    <t>安芸市折込合計</t>
    <rPh sb="0" eb="3">
      <t>アキシ</t>
    </rPh>
    <rPh sb="3" eb="5">
      <t>オリコミ</t>
    </rPh>
    <rPh sb="5" eb="7">
      <t>ゴウケイ</t>
    </rPh>
    <phoneticPr fontId="2"/>
  </si>
  <si>
    <t>安</t>
    <rPh sb="0" eb="1">
      <t>アキ</t>
    </rPh>
    <phoneticPr fontId="2"/>
  </si>
  <si>
    <t>芸</t>
    <rPh sb="0" eb="1">
      <t>ゲイ</t>
    </rPh>
    <phoneticPr fontId="2"/>
  </si>
  <si>
    <t>市</t>
    <rPh sb="0" eb="1">
      <t>シ</t>
    </rPh>
    <phoneticPr fontId="2"/>
  </si>
  <si>
    <t>安芸郡部数合計</t>
    <rPh sb="0" eb="2">
      <t>アキ</t>
    </rPh>
    <rPh sb="2" eb="3">
      <t>グン</t>
    </rPh>
    <rPh sb="3" eb="5">
      <t>ブスウ</t>
    </rPh>
    <rPh sb="5" eb="7">
      <t>ゴウケイ</t>
    </rPh>
    <phoneticPr fontId="2"/>
  </si>
  <si>
    <t>安芸郡折込合計</t>
    <rPh sb="0" eb="2">
      <t>アキ</t>
    </rPh>
    <rPh sb="2" eb="3">
      <t>グン</t>
    </rPh>
    <rPh sb="3" eb="5">
      <t>オリコミ</t>
    </rPh>
    <rPh sb="5" eb="7">
      <t>ゴウケイ</t>
    </rPh>
    <phoneticPr fontId="2"/>
  </si>
  <si>
    <t>安</t>
    <rPh sb="0" eb="1">
      <t>アキグン</t>
    </rPh>
    <phoneticPr fontId="2"/>
  </si>
  <si>
    <t>芸</t>
    <rPh sb="0" eb="1">
      <t>ゲイ</t>
    </rPh>
    <phoneticPr fontId="2"/>
  </si>
  <si>
    <t>郡</t>
    <rPh sb="0" eb="1">
      <t>グン</t>
    </rPh>
    <phoneticPr fontId="2"/>
  </si>
  <si>
    <t>室</t>
    <rPh sb="0" eb="1">
      <t>ムロト</t>
    </rPh>
    <phoneticPr fontId="2"/>
  </si>
  <si>
    <t>戸</t>
    <rPh sb="0" eb="1">
      <t>ト</t>
    </rPh>
    <phoneticPr fontId="2"/>
  </si>
  <si>
    <t>市</t>
    <rPh sb="0" eb="1">
      <t>シ</t>
    </rPh>
    <phoneticPr fontId="2"/>
  </si>
  <si>
    <t>室戸市</t>
    <rPh sb="0" eb="3">
      <t>ムロトシ</t>
    </rPh>
    <phoneticPr fontId="2"/>
  </si>
  <si>
    <t>室戸市部数合計</t>
    <rPh sb="0" eb="3">
      <t>ムロトシ</t>
    </rPh>
    <rPh sb="3" eb="5">
      <t>ブスウ</t>
    </rPh>
    <rPh sb="5" eb="7">
      <t>ゴウケイ</t>
    </rPh>
    <phoneticPr fontId="2"/>
  </si>
  <si>
    <t>室戸市折込合計</t>
    <rPh sb="0" eb="3">
      <t>ムロトシ</t>
    </rPh>
    <rPh sb="3" eb="5">
      <t>オリコミ</t>
    </rPh>
    <rPh sb="5" eb="7">
      <t>ゴウケイ</t>
    </rPh>
    <phoneticPr fontId="2"/>
  </si>
  <si>
    <t>室戸市</t>
    <rPh sb="0" eb="3">
      <t>ムロトシ</t>
    </rPh>
    <phoneticPr fontId="2"/>
  </si>
  <si>
    <t>香</t>
    <rPh sb="0" eb="1">
      <t>コウミ</t>
    </rPh>
    <phoneticPr fontId="2"/>
  </si>
  <si>
    <t>美</t>
    <rPh sb="0" eb="1">
      <t>ミ</t>
    </rPh>
    <phoneticPr fontId="2"/>
  </si>
  <si>
    <t>長</t>
    <rPh sb="0" eb="1">
      <t>ナガオカ</t>
    </rPh>
    <phoneticPr fontId="2"/>
  </si>
  <si>
    <t>岡</t>
    <rPh sb="0" eb="1">
      <t>オカ</t>
    </rPh>
    <phoneticPr fontId="2"/>
  </si>
  <si>
    <t>郡</t>
    <rPh sb="0" eb="1">
      <t>グン</t>
    </rPh>
    <phoneticPr fontId="2"/>
  </si>
  <si>
    <t>山田関田</t>
    <rPh sb="0" eb="2">
      <t>ヤマダ</t>
    </rPh>
    <rPh sb="2" eb="4">
      <t>セキタ</t>
    </rPh>
    <phoneticPr fontId="2"/>
  </si>
  <si>
    <t>佐</t>
    <rPh sb="0" eb="1">
      <t>サ</t>
    </rPh>
    <phoneticPr fontId="2"/>
  </si>
  <si>
    <t>郡</t>
    <rPh sb="0" eb="1">
      <t>グン</t>
    </rPh>
    <phoneticPr fontId="2"/>
  </si>
  <si>
    <t>高知市（新市）部数合計</t>
    <rPh sb="0" eb="3">
      <t>コウチシ</t>
    </rPh>
    <rPh sb="4" eb="5">
      <t>シン</t>
    </rPh>
    <rPh sb="5" eb="6">
      <t>シ</t>
    </rPh>
    <rPh sb="7" eb="9">
      <t>ブスウ</t>
    </rPh>
    <rPh sb="9" eb="11">
      <t>ゴウケイ</t>
    </rPh>
    <phoneticPr fontId="2"/>
  </si>
  <si>
    <t>高知市（新市）折込合計</t>
    <rPh sb="0" eb="3">
      <t>コウチシ</t>
    </rPh>
    <rPh sb="4" eb="5">
      <t>シン</t>
    </rPh>
    <rPh sb="5" eb="6">
      <t>シ</t>
    </rPh>
    <rPh sb="7" eb="9">
      <t>オリコミ</t>
    </rPh>
    <rPh sb="9" eb="11">
      <t>ゴウケイ</t>
    </rPh>
    <phoneticPr fontId="2"/>
  </si>
  <si>
    <t>三里</t>
    <rPh sb="0" eb="2">
      <t>サンリ</t>
    </rPh>
    <phoneticPr fontId="2"/>
  </si>
  <si>
    <t>高</t>
    <rPh sb="0" eb="1">
      <t>コウチ</t>
    </rPh>
    <phoneticPr fontId="2"/>
  </si>
  <si>
    <t>知</t>
    <rPh sb="0" eb="1">
      <t>チ</t>
    </rPh>
    <phoneticPr fontId="2"/>
  </si>
  <si>
    <t>市</t>
    <rPh sb="0" eb="1">
      <t>シ</t>
    </rPh>
    <phoneticPr fontId="2"/>
  </si>
  <si>
    <t>大津</t>
    <rPh sb="0" eb="2">
      <t>オオツ</t>
    </rPh>
    <phoneticPr fontId="2"/>
  </si>
  <si>
    <t>新</t>
    <rPh sb="0" eb="1">
      <t>シン</t>
    </rPh>
    <phoneticPr fontId="2"/>
  </si>
  <si>
    <t>市</t>
    <rPh sb="0" eb="1">
      <t>シ</t>
    </rPh>
    <phoneticPr fontId="2"/>
  </si>
  <si>
    <t>南</t>
    <rPh sb="0" eb="1">
      <t>ナン</t>
    </rPh>
    <phoneticPr fontId="2"/>
  </si>
  <si>
    <t>国</t>
    <rPh sb="0" eb="1">
      <t>クニ</t>
    </rPh>
    <phoneticPr fontId="2"/>
  </si>
  <si>
    <t>高知市合計</t>
    <rPh sb="0" eb="3">
      <t>コウチシ</t>
    </rPh>
    <rPh sb="3" eb="4">
      <t>ゴウ</t>
    </rPh>
    <rPh sb="4" eb="5">
      <t>ケイ</t>
    </rPh>
    <phoneticPr fontId="2"/>
  </si>
  <si>
    <t>南国市部数合計</t>
    <rPh sb="0" eb="2">
      <t>ナンゴク</t>
    </rPh>
    <rPh sb="2" eb="3">
      <t>シ</t>
    </rPh>
    <rPh sb="3" eb="5">
      <t>ブスウ</t>
    </rPh>
    <rPh sb="5" eb="7">
      <t>ゴウケイ</t>
    </rPh>
    <phoneticPr fontId="2"/>
  </si>
  <si>
    <t>南国市折込合計</t>
    <rPh sb="0" eb="2">
      <t>ナンゴク</t>
    </rPh>
    <rPh sb="2" eb="3">
      <t>シ</t>
    </rPh>
    <rPh sb="3" eb="5">
      <t>オリコミ</t>
    </rPh>
    <rPh sb="5" eb="7">
      <t>ゴウケイ</t>
    </rPh>
    <phoneticPr fontId="2"/>
  </si>
  <si>
    <t>後免</t>
    <rPh sb="0" eb="1">
      <t>アト</t>
    </rPh>
    <rPh sb="1" eb="2">
      <t>メン</t>
    </rPh>
    <phoneticPr fontId="2"/>
  </si>
  <si>
    <t>十市</t>
    <rPh sb="0" eb="1">
      <t>ジュウ</t>
    </rPh>
    <rPh sb="1" eb="2">
      <t>イチ</t>
    </rPh>
    <phoneticPr fontId="2"/>
  </si>
  <si>
    <t>高知市</t>
    <rPh sb="0" eb="3">
      <t>コウチシ</t>
    </rPh>
    <phoneticPr fontId="2"/>
  </si>
  <si>
    <t>高知市部数合計</t>
    <rPh sb="0" eb="3">
      <t>コウチシ</t>
    </rPh>
    <rPh sb="3" eb="5">
      <t>ブスウ</t>
    </rPh>
    <rPh sb="5" eb="7">
      <t>ゴウケイ</t>
    </rPh>
    <phoneticPr fontId="2"/>
  </si>
  <si>
    <t>高知市折込合計</t>
    <rPh sb="0" eb="3">
      <t>コウチシ</t>
    </rPh>
    <rPh sb="3" eb="5">
      <t>オリコミ</t>
    </rPh>
    <rPh sb="5" eb="7">
      <t>ゴウケイ</t>
    </rPh>
    <phoneticPr fontId="2"/>
  </si>
  <si>
    <t>高知市（旧市）</t>
    <rPh sb="0" eb="3">
      <t>コウチシ</t>
    </rPh>
    <rPh sb="4" eb="5">
      <t>キュウ</t>
    </rPh>
    <rPh sb="5" eb="6">
      <t>シ</t>
    </rPh>
    <phoneticPr fontId="2"/>
  </si>
  <si>
    <t>高知市（旧市）折込合計</t>
    <rPh sb="0" eb="3">
      <t>コウチシ</t>
    </rPh>
    <rPh sb="4" eb="5">
      <t>キュウ</t>
    </rPh>
    <rPh sb="5" eb="6">
      <t>シ</t>
    </rPh>
    <rPh sb="7" eb="9">
      <t>オリコミ</t>
    </rPh>
    <rPh sb="9" eb="11">
      <t>ゴウケイ</t>
    </rPh>
    <phoneticPr fontId="2"/>
  </si>
  <si>
    <t>高</t>
    <rPh sb="0" eb="1">
      <t>コウ</t>
    </rPh>
    <phoneticPr fontId="2"/>
  </si>
  <si>
    <t>粟田</t>
    <rPh sb="0" eb="2">
      <t>アワタ</t>
    </rPh>
    <phoneticPr fontId="2"/>
  </si>
  <si>
    <t>知</t>
    <rPh sb="0" eb="1">
      <t>チ</t>
    </rPh>
    <phoneticPr fontId="2"/>
  </si>
  <si>
    <t>門田</t>
    <rPh sb="0" eb="2">
      <t>カドタ</t>
    </rPh>
    <phoneticPr fontId="2"/>
  </si>
  <si>
    <t>乾</t>
    <rPh sb="0" eb="1">
      <t>イヌイ</t>
    </rPh>
    <phoneticPr fontId="2"/>
  </si>
  <si>
    <t>旧</t>
    <rPh sb="0" eb="1">
      <t>キュウ</t>
    </rPh>
    <phoneticPr fontId="2"/>
  </si>
  <si>
    <t>浜渦</t>
    <rPh sb="0" eb="1">
      <t>ハマ</t>
    </rPh>
    <rPh sb="1" eb="2">
      <t>ウズ</t>
    </rPh>
    <phoneticPr fontId="2"/>
  </si>
  <si>
    <t>市</t>
    <rPh sb="0" eb="1">
      <t>シ</t>
    </rPh>
    <phoneticPr fontId="2"/>
  </si>
  <si>
    <t>市原</t>
    <rPh sb="0" eb="2">
      <t>イチハラ</t>
    </rPh>
    <phoneticPr fontId="2"/>
  </si>
  <si>
    <t>一宮</t>
    <rPh sb="0" eb="2">
      <t>イチノミヤ</t>
    </rPh>
    <phoneticPr fontId="2"/>
  </si>
  <si>
    <t>谷口</t>
    <rPh sb="0" eb="2">
      <t>タニグチ</t>
    </rPh>
    <phoneticPr fontId="2"/>
  </si>
  <si>
    <t>高知西部</t>
    <rPh sb="0" eb="2">
      <t>コウチ</t>
    </rPh>
    <rPh sb="2" eb="4">
      <t>セイブ</t>
    </rPh>
    <phoneticPr fontId="2"/>
  </si>
  <si>
    <t>山崎</t>
    <rPh sb="0" eb="2">
      <t>ヤマサキ</t>
    </rPh>
    <phoneticPr fontId="2"/>
  </si>
  <si>
    <t>川村</t>
    <rPh sb="0" eb="2">
      <t>カワムラ</t>
    </rPh>
    <phoneticPr fontId="2"/>
  </si>
  <si>
    <t>朝倉</t>
    <rPh sb="0" eb="2">
      <t>アサクラ</t>
    </rPh>
    <phoneticPr fontId="2"/>
  </si>
  <si>
    <t>江ノ口</t>
    <rPh sb="0" eb="3">
      <t>エノグチ</t>
    </rPh>
    <phoneticPr fontId="2"/>
  </si>
  <si>
    <t>堀内</t>
    <rPh sb="0" eb="2">
      <t>ホリウチ</t>
    </rPh>
    <phoneticPr fontId="2"/>
  </si>
  <si>
    <t>安松</t>
    <rPh sb="0" eb="1">
      <t>ヤス</t>
    </rPh>
    <rPh sb="1" eb="2">
      <t>マツ</t>
    </rPh>
    <phoneticPr fontId="2"/>
  </si>
  <si>
    <t>五台山</t>
    <rPh sb="0" eb="1">
      <t>ゴ</t>
    </rPh>
    <rPh sb="1" eb="2">
      <t>ダイ</t>
    </rPh>
    <rPh sb="2" eb="3">
      <t>ヤマ</t>
    </rPh>
    <phoneticPr fontId="2"/>
  </si>
  <si>
    <t>長岡郡部数合計</t>
    <rPh sb="0" eb="2">
      <t>ナガオカ</t>
    </rPh>
    <rPh sb="2" eb="3">
      <t>グン</t>
    </rPh>
    <rPh sb="3" eb="5">
      <t>ブスウ</t>
    </rPh>
    <rPh sb="5" eb="7">
      <t>ゴウケイ</t>
    </rPh>
    <phoneticPr fontId="2"/>
  </si>
  <si>
    <t>長岡郡折込合計</t>
    <rPh sb="0" eb="2">
      <t>ナガオカ</t>
    </rPh>
    <rPh sb="2" eb="3">
      <t>グン</t>
    </rPh>
    <rPh sb="3" eb="5">
      <t>オリコミ</t>
    </rPh>
    <rPh sb="5" eb="7">
      <t>ゴウケイ</t>
    </rPh>
    <phoneticPr fontId="2"/>
  </si>
  <si>
    <t>土佐郡部数合計</t>
    <rPh sb="0" eb="2">
      <t>トサ</t>
    </rPh>
    <rPh sb="2" eb="3">
      <t>グン</t>
    </rPh>
    <rPh sb="3" eb="5">
      <t>ブスウ</t>
    </rPh>
    <rPh sb="5" eb="7">
      <t>ゴウケイ</t>
    </rPh>
    <phoneticPr fontId="2"/>
  </si>
  <si>
    <t>土佐郡折込合計</t>
    <rPh sb="0" eb="2">
      <t>トサ</t>
    </rPh>
    <rPh sb="2" eb="3">
      <t>グン</t>
    </rPh>
    <rPh sb="3" eb="5">
      <t>オリコミ</t>
    </rPh>
    <rPh sb="5" eb="7">
      <t>ゴウケイ</t>
    </rPh>
    <phoneticPr fontId="2"/>
  </si>
  <si>
    <t>土佐市部数合計</t>
    <rPh sb="0" eb="3">
      <t>トサシ</t>
    </rPh>
    <rPh sb="3" eb="5">
      <t>ブスウ</t>
    </rPh>
    <rPh sb="5" eb="7">
      <t>ゴウケイ</t>
    </rPh>
    <phoneticPr fontId="2"/>
  </si>
  <si>
    <t>土佐市折込合計</t>
    <rPh sb="0" eb="3">
      <t>トサシ</t>
    </rPh>
    <rPh sb="3" eb="5">
      <t>オリコミ</t>
    </rPh>
    <rPh sb="5" eb="7">
      <t>ゴウケイ</t>
    </rPh>
    <phoneticPr fontId="2"/>
  </si>
  <si>
    <t>須崎市</t>
    <rPh sb="0" eb="2">
      <t>スザキシ</t>
    </rPh>
    <rPh sb="2" eb="3">
      <t>シ</t>
    </rPh>
    <phoneticPr fontId="2"/>
  </si>
  <si>
    <t>7-7</t>
    <phoneticPr fontId="2"/>
  </si>
  <si>
    <t>7-6</t>
    <phoneticPr fontId="2"/>
  </si>
  <si>
    <t>7-5</t>
    <phoneticPr fontId="2"/>
  </si>
  <si>
    <t>7-4</t>
    <phoneticPr fontId="2"/>
  </si>
  <si>
    <t>7-3</t>
    <phoneticPr fontId="2"/>
  </si>
  <si>
    <t>7-2</t>
    <phoneticPr fontId="2"/>
  </si>
  <si>
    <t>7-1</t>
    <phoneticPr fontId="2"/>
  </si>
  <si>
    <t>毎日</t>
    <phoneticPr fontId="2"/>
  </si>
  <si>
    <t>産経</t>
    <phoneticPr fontId="2"/>
  </si>
  <si>
    <t>日経</t>
    <phoneticPr fontId="2"/>
  </si>
  <si>
    <t>合</t>
    <phoneticPr fontId="2"/>
  </si>
  <si>
    <t>新聞</t>
    <rPh sb="0" eb="2">
      <t>シンブン</t>
    </rPh>
    <phoneticPr fontId="2"/>
  </si>
  <si>
    <t>読売</t>
    <phoneticPr fontId="2"/>
  </si>
  <si>
    <t>新聞</t>
    <rPh sb="0" eb="2">
      <t>シンブン</t>
    </rPh>
    <phoneticPr fontId="2"/>
  </si>
  <si>
    <t>朝日</t>
    <phoneticPr fontId="2"/>
  </si>
  <si>
    <t>計</t>
    <rPh sb="0" eb="1">
      <t>ゴウケイ</t>
    </rPh>
    <phoneticPr fontId="2"/>
  </si>
  <si>
    <t>郡市別</t>
    <rPh sb="0" eb="2">
      <t>グンシ</t>
    </rPh>
    <rPh sb="2" eb="3">
      <t>ベツ</t>
    </rPh>
    <phoneticPr fontId="2"/>
  </si>
  <si>
    <t>総部数</t>
    <rPh sb="0" eb="1">
      <t>ソウ</t>
    </rPh>
    <rPh sb="1" eb="3">
      <t>ブスウ</t>
    </rPh>
    <phoneticPr fontId="2"/>
  </si>
  <si>
    <t>折込枚数</t>
    <rPh sb="0" eb="2">
      <t>オリコミ</t>
    </rPh>
    <rPh sb="2" eb="4">
      <t>マイスウ</t>
    </rPh>
    <phoneticPr fontId="2"/>
  </si>
  <si>
    <t>総部数</t>
    <rPh sb="0" eb="1">
      <t>ソウ</t>
    </rPh>
    <rPh sb="1" eb="3">
      <t>ブスウ</t>
    </rPh>
    <phoneticPr fontId="2"/>
  </si>
  <si>
    <t>総部数</t>
    <rPh sb="0" eb="1">
      <t>ソウ</t>
    </rPh>
    <rPh sb="1" eb="3">
      <t>ブスウ</t>
    </rPh>
    <phoneticPr fontId="2"/>
  </si>
  <si>
    <t>南国市</t>
    <rPh sb="0" eb="1">
      <t>ナン</t>
    </rPh>
    <rPh sb="1" eb="2">
      <t>クニ</t>
    </rPh>
    <rPh sb="2" eb="3">
      <t>シ</t>
    </rPh>
    <phoneticPr fontId="2"/>
  </si>
  <si>
    <t>高知市の中央紙に関しては、部数は旧市・新市で分かれていません。</t>
    <rPh sb="0" eb="3">
      <t>コウチシ</t>
    </rPh>
    <rPh sb="4" eb="7">
      <t>チュウオウシ</t>
    </rPh>
    <rPh sb="8" eb="9">
      <t>カン</t>
    </rPh>
    <rPh sb="13" eb="15">
      <t>ブスウ</t>
    </rPh>
    <rPh sb="16" eb="17">
      <t>キュウ</t>
    </rPh>
    <rPh sb="17" eb="18">
      <t>シ</t>
    </rPh>
    <rPh sb="19" eb="20">
      <t>シン</t>
    </rPh>
    <rPh sb="20" eb="21">
      <t>シ</t>
    </rPh>
    <rPh sb="22" eb="23">
      <t>ワ</t>
    </rPh>
    <phoneticPr fontId="2"/>
  </si>
  <si>
    <t>高知県郡市別折込広告部数表</t>
    <rPh sb="0" eb="2">
      <t>コウチ</t>
    </rPh>
    <rPh sb="2" eb="3">
      <t>ケン</t>
    </rPh>
    <rPh sb="3" eb="5">
      <t>グンシ</t>
    </rPh>
    <rPh sb="5" eb="6">
      <t>ベツ</t>
    </rPh>
    <rPh sb="6" eb="8">
      <t>オリコミ</t>
    </rPh>
    <rPh sb="8" eb="10">
      <t>コウコク</t>
    </rPh>
    <rPh sb="10" eb="12">
      <t>ブスウ</t>
    </rPh>
    <rPh sb="12" eb="13">
      <t>ヒョウ</t>
    </rPh>
    <phoneticPr fontId="2"/>
  </si>
  <si>
    <t>高知市（旧市）部数合計</t>
    <rPh sb="0" eb="3">
      <t>コウチシ</t>
    </rPh>
    <rPh sb="4" eb="5">
      <t>キュウ</t>
    </rPh>
    <rPh sb="5" eb="6">
      <t>シ</t>
    </rPh>
    <rPh sb="7" eb="9">
      <t>ブスウ</t>
    </rPh>
    <rPh sb="9" eb="11">
      <t>ゴウケイ</t>
    </rPh>
    <phoneticPr fontId="2"/>
  </si>
  <si>
    <t>計</t>
    <rPh sb="0" eb="1">
      <t>ケイ</t>
    </rPh>
    <phoneticPr fontId="2"/>
  </si>
  <si>
    <t>郡</t>
    <rPh sb="0" eb="1">
      <t>グン</t>
    </rPh>
    <phoneticPr fontId="2"/>
  </si>
  <si>
    <t>市</t>
    <rPh sb="0" eb="1">
      <t>シ</t>
    </rPh>
    <phoneticPr fontId="2"/>
  </si>
  <si>
    <t>別</t>
    <rPh sb="0" eb="1">
      <t>ベツ</t>
    </rPh>
    <phoneticPr fontId="2"/>
  </si>
  <si>
    <t>高知県部数表</t>
    <rPh sb="0" eb="3">
      <t>コウチケン</t>
    </rPh>
    <rPh sb="3" eb="6">
      <t>ブスウヒョウ</t>
    </rPh>
    <phoneticPr fontId="2"/>
  </si>
  <si>
    <t>高知県合計</t>
    <rPh sb="0" eb="2">
      <t>コウチ</t>
    </rPh>
    <rPh sb="2" eb="3">
      <t>カガワケン</t>
    </rPh>
    <rPh sb="3" eb="5">
      <t>ソウケイ</t>
    </rPh>
    <phoneticPr fontId="2"/>
  </si>
  <si>
    <t>高知県</t>
    <rPh sb="0" eb="3">
      <t>コウチケン</t>
    </rPh>
    <phoneticPr fontId="2"/>
  </si>
  <si>
    <t>高知北部</t>
    <rPh sb="0" eb="2">
      <t>コウチ</t>
    </rPh>
    <rPh sb="2" eb="4">
      <t>ホクブ</t>
    </rPh>
    <phoneticPr fontId="2"/>
  </si>
  <si>
    <t>桟橋</t>
    <rPh sb="0" eb="2">
      <t>サンバシ</t>
    </rPh>
    <phoneticPr fontId="2"/>
  </si>
  <si>
    <t>高知東部</t>
    <rPh sb="0" eb="2">
      <t>コウチ</t>
    </rPh>
    <rPh sb="2" eb="4">
      <t>トウブ</t>
    </rPh>
    <phoneticPr fontId="2"/>
  </si>
  <si>
    <t>川</t>
    <rPh sb="0" eb="1">
      <t>カワ</t>
    </rPh>
    <phoneticPr fontId="2"/>
  </si>
  <si>
    <t>筒井*</t>
    <rPh sb="0" eb="2">
      <t>ツツイ</t>
    </rPh>
    <phoneticPr fontId="2"/>
  </si>
  <si>
    <t>高須*</t>
    <rPh sb="0" eb="2">
      <t>タカス</t>
    </rPh>
    <phoneticPr fontId="2"/>
  </si>
  <si>
    <t>鏡川口*</t>
    <rPh sb="0" eb="1">
      <t>カガミ</t>
    </rPh>
    <rPh sb="1" eb="2">
      <t>カワ</t>
    </rPh>
    <rPh sb="2" eb="3">
      <t>クチ</t>
    </rPh>
    <phoneticPr fontId="2"/>
  </si>
  <si>
    <t>夜須*</t>
    <rPh sb="0" eb="1">
      <t>ヤ</t>
    </rPh>
    <rPh sb="1" eb="2">
      <t>ス</t>
    </rPh>
    <phoneticPr fontId="2"/>
  </si>
  <si>
    <t>山北*</t>
    <rPh sb="0" eb="2">
      <t>ヤマキタ</t>
    </rPh>
    <phoneticPr fontId="2"/>
  </si>
  <si>
    <t>香宗*</t>
    <rPh sb="0" eb="1">
      <t>カ</t>
    </rPh>
    <rPh sb="1" eb="2">
      <t>ソウ</t>
    </rPh>
    <phoneticPr fontId="2"/>
  </si>
  <si>
    <t>野市*</t>
    <rPh sb="0" eb="2">
      <t>ノイチ</t>
    </rPh>
    <phoneticPr fontId="2"/>
  </si>
  <si>
    <t>本山*</t>
    <rPh sb="0" eb="2">
      <t>ホンザン</t>
    </rPh>
    <phoneticPr fontId="2"/>
  </si>
  <si>
    <t>大杉*</t>
    <rPh sb="0" eb="2">
      <t>オオスギ</t>
    </rPh>
    <phoneticPr fontId="2"/>
  </si>
  <si>
    <t>大田口*</t>
    <rPh sb="0" eb="2">
      <t>オオタ</t>
    </rPh>
    <rPh sb="2" eb="3">
      <t>クチ</t>
    </rPh>
    <phoneticPr fontId="2"/>
  </si>
  <si>
    <t>田野*</t>
    <rPh sb="0" eb="2">
      <t>タノ</t>
    </rPh>
    <phoneticPr fontId="2"/>
  </si>
  <si>
    <t>奈半利*</t>
    <rPh sb="0" eb="1">
      <t>ナ</t>
    </rPh>
    <rPh sb="1" eb="2">
      <t>ハン</t>
    </rPh>
    <rPh sb="2" eb="3">
      <t>リ</t>
    </rPh>
    <phoneticPr fontId="2"/>
  </si>
  <si>
    <t>室戸*</t>
    <rPh sb="0" eb="2">
      <t>ムロト</t>
    </rPh>
    <phoneticPr fontId="2"/>
  </si>
  <si>
    <t>吉良川*</t>
    <rPh sb="0" eb="1">
      <t>ヨシイ</t>
    </rPh>
    <rPh sb="1" eb="2">
      <t>ヨ</t>
    </rPh>
    <rPh sb="2" eb="3">
      <t>カワ</t>
    </rPh>
    <phoneticPr fontId="2"/>
  </si>
  <si>
    <t>羽根*</t>
    <rPh sb="0" eb="2">
      <t>ハネ</t>
    </rPh>
    <phoneticPr fontId="2"/>
  </si>
  <si>
    <t>津呂*</t>
    <rPh sb="0" eb="1">
      <t>ツ</t>
    </rPh>
    <rPh sb="1" eb="2">
      <t>ロ</t>
    </rPh>
    <phoneticPr fontId="2"/>
  </si>
  <si>
    <t>佐喜浜*</t>
    <rPh sb="0" eb="1">
      <t>サ</t>
    </rPh>
    <rPh sb="1" eb="2">
      <t>キ</t>
    </rPh>
    <rPh sb="2" eb="3">
      <t>ハマ</t>
    </rPh>
    <phoneticPr fontId="2"/>
  </si>
  <si>
    <t>枝川*</t>
    <rPh sb="0" eb="2">
      <t>エダカワ</t>
    </rPh>
    <phoneticPr fontId="2"/>
  </si>
  <si>
    <t>上八川*</t>
    <rPh sb="0" eb="1">
      <t>ウエ</t>
    </rPh>
    <rPh sb="1" eb="2">
      <t>ハチ</t>
    </rPh>
    <rPh sb="2" eb="3">
      <t>カワ</t>
    </rPh>
    <phoneticPr fontId="2"/>
  </si>
  <si>
    <t>池川*</t>
    <rPh sb="0" eb="1">
      <t>イケ</t>
    </rPh>
    <rPh sb="1" eb="2">
      <t>カワ</t>
    </rPh>
    <phoneticPr fontId="2"/>
  </si>
  <si>
    <t>吾川*</t>
    <rPh sb="0" eb="1">
      <t>ア</t>
    </rPh>
    <rPh sb="1" eb="2">
      <t>カワ</t>
    </rPh>
    <phoneticPr fontId="2"/>
  </si>
  <si>
    <t>日高*</t>
    <rPh sb="0" eb="2">
      <t>ヒダカ</t>
    </rPh>
    <phoneticPr fontId="2"/>
  </si>
  <si>
    <t>越知*</t>
    <rPh sb="0" eb="2">
      <t>オチ</t>
    </rPh>
    <phoneticPr fontId="2"/>
  </si>
  <si>
    <t>別府*</t>
    <rPh sb="0" eb="2">
      <t>ベップ</t>
    </rPh>
    <phoneticPr fontId="2"/>
  </si>
  <si>
    <t>芳原*</t>
    <rPh sb="0" eb="2">
      <t>ヨシハラ</t>
    </rPh>
    <phoneticPr fontId="2"/>
  </si>
  <si>
    <t>高岡*</t>
    <rPh sb="0" eb="2">
      <t>タカオカ</t>
    </rPh>
    <phoneticPr fontId="2"/>
  </si>
  <si>
    <t>須崎東*</t>
    <rPh sb="0" eb="2">
      <t>スザキ</t>
    </rPh>
    <rPh sb="2" eb="3">
      <t>ヒガシ</t>
    </rPh>
    <phoneticPr fontId="2"/>
  </si>
  <si>
    <t>梼原*</t>
    <rPh sb="1" eb="2">
      <t>ハラ</t>
    </rPh>
    <phoneticPr fontId="2"/>
  </si>
  <si>
    <t>窪川*</t>
    <rPh sb="0" eb="2">
      <t>クボカワ</t>
    </rPh>
    <phoneticPr fontId="2"/>
  </si>
  <si>
    <t>仁井田*</t>
    <rPh sb="0" eb="1">
      <t>ニン</t>
    </rPh>
    <rPh sb="1" eb="2">
      <t>イ</t>
    </rPh>
    <rPh sb="2" eb="3">
      <t>タ</t>
    </rPh>
    <phoneticPr fontId="2"/>
  </si>
  <si>
    <t>大野見*</t>
    <rPh sb="0" eb="2">
      <t>オオノ</t>
    </rPh>
    <rPh sb="2" eb="3">
      <t>ミ</t>
    </rPh>
    <phoneticPr fontId="2"/>
  </si>
  <si>
    <t>江川崎*</t>
    <rPh sb="0" eb="1">
      <t>エ</t>
    </rPh>
    <rPh sb="1" eb="3">
      <t>カワサキ</t>
    </rPh>
    <phoneticPr fontId="2"/>
  </si>
  <si>
    <t>佐賀*</t>
    <rPh sb="0" eb="2">
      <t>サガ</t>
    </rPh>
    <phoneticPr fontId="2"/>
  </si>
  <si>
    <t>下の加江*</t>
    <rPh sb="0" eb="1">
      <t>シタ</t>
    </rPh>
    <rPh sb="2" eb="3">
      <t>カ</t>
    </rPh>
    <rPh sb="3" eb="4">
      <t>エ</t>
    </rPh>
    <phoneticPr fontId="2"/>
  </si>
  <si>
    <t>宿毛*</t>
    <rPh sb="0" eb="2">
      <t>スクモ</t>
    </rPh>
    <phoneticPr fontId="2"/>
  </si>
  <si>
    <t>小筑紫*</t>
    <rPh sb="0" eb="1">
      <t>コ</t>
    </rPh>
    <rPh sb="1" eb="3">
      <t>ツクシ</t>
    </rPh>
    <phoneticPr fontId="2"/>
  </si>
  <si>
    <t>大月*</t>
    <rPh sb="0" eb="2">
      <t>オオツキ</t>
    </rPh>
    <phoneticPr fontId="2"/>
  </si>
  <si>
    <t>*は中央紙も含みます。</t>
    <rPh sb="2" eb="4">
      <t>チュウオウ</t>
    </rPh>
    <rPh sb="4" eb="5">
      <t>シ</t>
    </rPh>
    <rPh sb="6" eb="7">
      <t>フク</t>
    </rPh>
    <phoneticPr fontId="2"/>
  </si>
  <si>
    <t>幡多郡1折込合計</t>
    <rPh sb="0" eb="2">
      <t>ハタ</t>
    </rPh>
    <rPh sb="2" eb="3">
      <t>グン</t>
    </rPh>
    <rPh sb="4" eb="6">
      <t>オリコミ</t>
    </rPh>
    <rPh sb="6" eb="8">
      <t>ゴウケイ</t>
    </rPh>
    <phoneticPr fontId="2"/>
  </si>
  <si>
    <t>幡多郡1部数合計</t>
    <rPh sb="0" eb="2">
      <t>ハタ</t>
    </rPh>
    <rPh sb="2" eb="3">
      <t>グン</t>
    </rPh>
    <rPh sb="4" eb="6">
      <t>ブスウ</t>
    </rPh>
    <rPh sb="6" eb="8">
      <t>ゴウケイ</t>
    </rPh>
    <phoneticPr fontId="2"/>
  </si>
  <si>
    <t>幡多郡2折込合計</t>
    <rPh sb="0" eb="2">
      <t>ハタ</t>
    </rPh>
    <rPh sb="2" eb="3">
      <t>グン</t>
    </rPh>
    <rPh sb="4" eb="6">
      <t>オリコミ</t>
    </rPh>
    <rPh sb="6" eb="8">
      <t>ゴウケイ</t>
    </rPh>
    <phoneticPr fontId="2"/>
  </si>
  <si>
    <t>高岡郡2部数合計</t>
    <rPh sb="0" eb="3">
      <t>タカオカグン</t>
    </rPh>
    <rPh sb="4" eb="6">
      <t>ブスウ</t>
    </rPh>
    <rPh sb="6" eb="8">
      <t>ゴウケイ</t>
    </rPh>
    <phoneticPr fontId="2"/>
  </si>
  <si>
    <t>高岡郡2折込合計</t>
    <rPh sb="0" eb="3">
      <t>タカオカグン</t>
    </rPh>
    <rPh sb="4" eb="6">
      <t>オリコミ</t>
    </rPh>
    <rPh sb="6" eb="8">
      <t>ゴウケイ</t>
    </rPh>
    <phoneticPr fontId="2"/>
  </si>
  <si>
    <t>高岡郡1部数合計</t>
    <rPh sb="0" eb="3">
      <t>タカオカグン</t>
    </rPh>
    <rPh sb="4" eb="6">
      <t>ブスウ</t>
    </rPh>
    <rPh sb="6" eb="8">
      <t>ゴウケイ</t>
    </rPh>
    <phoneticPr fontId="2"/>
  </si>
  <si>
    <t>高岡郡1折込合計</t>
    <rPh sb="0" eb="3">
      <t>タカオカグン</t>
    </rPh>
    <rPh sb="4" eb="6">
      <t>オリコミ</t>
    </rPh>
    <rPh sb="6" eb="8">
      <t>ゴウケイ</t>
    </rPh>
    <phoneticPr fontId="2"/>
  </si>
  <si>
    <t>南国市</t>
    <rPh sb="0" eb="2">
      <t>ナンゴク</t>
    </rPh>
    <rPh sb="2" eb="3">
      <t>シ</t>
    </rPh>
    <phoneticPr fontId="2"/>
  </si>
  <si>
    <t>単</t>
  </si>
  <si>
    <t>価</t>
  </si>
  <si>
    <t>別</t>
  </si>
  <si>
    <t>Ｂ４</t>
  </si>
  <si>
    <t>Ｂ３</t>
  </si>
  <si>
    <t>Ｂ２</t>
  </si>
  <si>
    <t>Ｂ全</t>
  </si>
  <si>
    <t>総部数</t>
  </si>
  <si>
    <t>折込部数</t>
  </si>
  <si>
    <t>単価</t>
  </si>
  <si>
    <t>折込料</t>
  </si>
  <si>
    <t>中央紙</t>
  </si>
  <si>
    <t>※なお、消費税は別途かかります。</t>
  </si>
  <si>
    <t>備考</t>
    <rPh sb="0" eb="2">
      <t>ビコウ</t>
    </rPh>
    <phoneticPr fontId="2"/>
  </si>
  <si>
    <t>高知県単価別折込広告部数表</t>
    <rPh sb="0" eb="2">
      <t>コウチ</t>
    </rPh>
    <phoneticPr fontId="2"/>
  </si>
  <si>
    <t>高知新聞</t>
    <rPh sb="0" eb="2">
      <t>コウチ</t>
    </rPh>
    <phoneticPr fontId="2"/>
  </si>
  <si>
    <t>高知県</t>
    <rPh sb="0" eb="3">
      <t>コウチケン</t>
    </rPh>
    <phoneticPr fontId="2"/>
  </si>
  <si>
    <t>高知市・南国市</t>
    <rPh sb="0" eb="3">
      <t>コウチシ</t>
    </rPh>
    <rPh sb="4" eb="6">
      <t>ナンゴク</t>
    </rPh>
    <rPh sb="6" eb="7">
      <t>シ</t>
    </rPh>
    <phoneticPr fontId="2"/>
  </si>
  <si>
    <t>高知市・南国市以外</t>
    <rPh sb="0" eb="3">
      <t>コウチシ</t>
    </rPh>
    <rPh sb="4" eb="6">
      <t>ナンゴク</t>
    </rPh>
    <rPh sb="6" eb="7">
      <t>シ</t>
    </rPh>
    <rPh sb="7" eb="9">
      <t>イガイ</t>
    </rPh>
    <phoneticPr fontId="2"/>
  </si>
  <si>
    <t>1,2</t>
    <phoneticPr fontId="2"/>
  </si>
  <si>
    <t>高岡郡計</t>
    <rPh sb="0" eb="3">
      <t>タカオカグン</t>
    </rPh>
    <rPh sb="3" eb="4">
      <t>ケイ</t>
    </rPh>
    <phoneticPr fontId="2"/>
  </si>
  <si>
    <t>高岡郡</t>
    <rPh sb="0" eb="2">
      <t>タカオカ</t>
    </rPh>
    <rPh sb="2" eb="3">
      <t>グン</t>
    </rPh>
    <phoneticPr fontId="2"/>
  </si>
  <si>
    <t>5,6</t>
    <phoneticPr fontId="2"/>
  </si>
  <si>
    <t>幡多郡</t>
    <rPh sb="0" eb="3">
      <t>ハタグン</t>
    </rPh>
    <phoneticPr fontId="2"/>
  </si>
  <si>
    <t>吾川郡</t>
    <rPh sb="0" eb="1">
      <t>ゴ</t>
    </rPh>
    <rPh sb="1" eb="2">
      <t>カワ</t>
    </rPh>
    <rPh sb="2" eb="3">
      <t>グン</t>
    </rPh>
    <phoneticPr fontId="2"/>
  </si>
  <si>
    <t>幡多郡2部数合計</t>
    <rPh sb="0" eb="2">
      <t>ハタ</t>
    </rPh>
    <rPh sb="2" eb="3">
      <t>グン</t>
    </rPh>
    <rPh sb="4" eb="6">
      <t>ブスウ</t>
    </rPh>
    <rPh sb="6" eb="8">
      <t>ゴウケイ</t>
    </rPh>
    <phoneticPr fontId="2"/>
  </si>
  <si>
    <t>土佐市K</t>
    <rPh sb="0" eb="3">
      <t>トサシ</t>
    </rPh>
    <phoneticPr fontId="2"/>
  </si>
  <si>
    <t>嶺北</t>
    <rPh sb="0" eb="1">
      <t>ミネ</t>
    </rPh>
    <rPh sb="1" eb="2">
      <t>キタ</t>
    </rPh>
    <phoneticPr fontId="2"/>
  </si>
  <si>
    <t>税抜き価格</t>
    <rPh sb="0" eb="1">
      <t>ゼイ</t>
    </rPh>
    <rPh sb="1" eb="2">
      <t>ヌ</t>
    </rPh>
    <rPh sb="3" eb="5">
      <t>カカク</t>
    </rPh>
    <phoneticPr fontId="2"/>
  </si>
  <si>
    <t>税込み価格</t>
    <rPh sb="0" eb="2">
      <t>ゼイコ</t>
    </rPh>
    <rPh sb="3" eb="5">
      <t>カカク</t>
    </rPh>
    <phoneticPr fontId="2"/>
  </si>
  <si>
    <t>高知新聞計（税抜）</t>
    <rPh sb="0" eb="2">
      <t>コウチ</t>
    </rPh>
    <rPh sb="6" eb="7">
      <t>ゼイ</t>
    </rPh>
    <rPh sb="7" eb="8">
      <t>ヌ</t>
    </rPh>
    <phoneticPr fontId="2"/>
  </si>
  <si>
    <t>中央紙計（税抜）</t>
    <phoneticPr fontId="2"/>
  </si>
  <si>
    <t>合計（税抜）</t>
    <phoneticPr fontId="2"/>
  </si>
  <si>
    <t>畑中</t>
    <rPh sb="0" eb="2">
      <t>ハタナカ</t>
    </rPh>
    <phoneticPr fontId="2"/>
  </si>
  <si>
    <t>山田山本</t>
    <rPh sb="0" eb="2">
      <t>ヤマダ</t>
    </rPh>
    <rPh sb="2" eb="4">
      <t>ヤマモト</t>
    </rPh>
    <phoneticPr fontId="2"/>
  </si>
  <si>
    <t>横浜*</t>
    <rPh sb="0" eb="2">
      <t>ヨコハマ</t>
    </rPh>
    <phoneticPr fontId="2"/>
  </si>
  <si>
    <t>春野南*</t>
    <rPh sb="0" eb="2">
      <t>ハルノ</t>
    </rPh>
    <rPh sb="2" eb="3">
      <t>ミナミ</t>
    </rPh>
    <phoneticPr fontId="2"/>
  </si>
  <si>
    <t>久礼*</t>
    <rPh sb="0" eb="1">
      <t>ヒサ</t>
    </rPh>
    <rPh sb="1" eb="2">
      <t>レイ</t>
    </rPh>
    <phoneticPr fontId="2"/>
  </si>
  <si>
    <t>大豊重森*</t>
    <rPh sb="0" eb="2">
      <t>オオトヨ</t>
    </rPh>
    <rPh sb="2" eb="4">
      <t>シゲモリ</t>
    </rPh>
    <phoneticPr fontId="2"/>
  </si>
  <si>
    <t>清水山本*</t>
    <rPh sb="0" eb="2">
      <t>シミズ</t>
    </rPh>
    <rPh sb="2" eb="3">
      <t>ヤマ</t>
    </rPh>
    <rPh sb="3" eb="4">
      <t>モト</t>
    </rPh>
    <phoneticPr fontId="2"/>
  </si>
  <si>
    <t>四万十市</t>
    <rPh sb="0" eb="3">
      <t>ヨンマンジュウ</t>
    </rPh>
    <rPh sb="3" eb="4">
      <t>シ</t>
    </rPh>
    <phoneticPr fontId="2"/>
  </si>
  <si>
    <t>四万十市部数合計</t>
    <rPh sb="0" eb="3">
      <t>ヨンマンジュウ</t>
    </rPh>
    <rPh sb="3" eb="4">
      <t>シ</t>
    </rPh>
    <rPh sb="4" eb="6">
      <t>ブスウ</t>
    </rPh>
    <rPh sb="6" eb="8">
      <t>ゴウケイ</t>
    </rPh>
    <phoneticPr fontId="2"/>
  </si>
  <si>
    <t>四万十市折込合計</t>
    <rPh sb="0" eb="3">
      <t>ヨンマンジュウ</t>
    </rPh>
    <rPh sb="3" eb="4">
      <t>シ</t>
    </rPh>
    <rPh sb="4" eb="6">
      <t>オリコミ</t>
    </rPh>
    <rPh sb="6" eb="8">
      <t>ゴウケイ</t>
    </rPh>
    <phoneticPr fontId="2"/>
  </si>
  <si>
    <t>四</t>
    <rPh sb="0" eb="1">
      <t>ヨン</t>
    </rPh>
    <phoneticPr fontId="2"/>
  </si>
  <si>
    <t>万</t>
    <rPh sb="0" eb="1">
      <t>マン</t>
    </rPh>
    <phoneticPr fontId="2"/>
  </si>
  <si>
    <t>十</t>
    <rPh sb="0" eb="1">
      <t>ジュウ</t>
    </rPh>
    <phoneticPr fontId="2"/>
  </si>
  <si>
    <t>市</t>
    <rPh sb="0" eb="1">
      <t>シ</t>
    </rPh>
    <phoneticPr fontId="2"/>
  </si>
  <si>
    <t>長岡郡（本山町・大豊町）</t>
    <rPh sb="0" eb="3">
      <t>ナガオカグン</t>
    </rPh>
    <rPh sb="4" eb="6">
      <t>ホンザン</t>
    </rPh>
    <rPh sb="6" eb="7">
      <t>マチ</t>
    </rPh>
    <rPh sb="8" eb="10">
      <t>オオトヨ</t>
    </rPh>
    <rPh sb="10" eb="11">
      <t>マチ</t>
    </rPh>
    <phoneticPr fontId="2"/>
  </si>
  <si>
    <t>安芸郡(芸西村・安田町・馬路村・田野町・奈半利町・北川村・東洋町)</t>
    <rPh sb="0" eb="2">
      <t>アキ</t>
    </rPh>
    <rPh sb="2" eb="3">
      <t>グン</t>
    </rPh>
    <rPh sb="4" eb="5">
      <t>ゲイ</t>
    </rPh>
    <rPh sb="5" eb="6">
      <t>ニシ</t>
    </rPh>
    <rPh sb="6" eb="7">
      <t>ムラ</t>
    </rPh>
    <rPh sb="8" eb="11">
      <t>ヤスダチョウ</t>
    </rPh>
    <rPh sb="12" eb="15">
      <t>ウマジムラ</t>
    </rPh>
    <rPh sb="16" eb="18">
      <t>タノ</t>
    </rPh>
    <rPh sb="18" eb="19">
      <t>チョウ</t>
    </rPh>
    <rPh sb="20" eb="23">
      <t>ナハリ</t>
    </rPh>
    <rPh sb="23" eb="24">
      <t>チョウ</t>
    </rPh>
    <rPh sb="25" eb="27">
      <t>キタガワ</t>
    </rPh>
    <rPh sb="27" eb="28">
      <t>ムラ</t>
    </rPh>
    <rPh sb="29" eb="31">
      <t>トウヨウ</t>
    </rPh>
    <rPh sb="31" eb="32">
      <t>チョウ</t>
    </rPh>
    <phoneticPr fontId="2"/>
  </si>
  <si>
    <t>幡多郡2(大月町・三原村)</t>
    <rPh sb="0" eb="2">
      <t>ハタ</t>
    </rPh>
    <rPh sb="2" eb="3">
      <t>グン</t>
    </rPh>
    <rPh sb="5" eb="7">
      <t>オオツキ</t>
    </rPh>
    <rPh sb="7" eb="8">
      <t>チョウ</t>
    </rPh>
    <rPh sb="9" eb="11">
      <t>ミハラ</t>
    </rPh>
    <rPh sb="11" eb="12">
      <t>ムラ</t>
    </rPh>
    <phoneticPr fontId="2"/>
  </si>
  <si>
    <t>高岡郡1（佐川町・越知町・日高村）</t>
    <rPh sb="0" eb="3">
      <t>タカオカグン</t>
    </rPh>
    <rPh sb="5" eb="7">
      <t>サガワ</t>
    </rPh>
    <rPh sb="7" eb="8">
      <t>チョウ</t>
    </rPh>
    <rPh sb="9" eb="10">
      <t>コ</t>
    </rPh>
    <rPh sb="10" eb="11">
      <t>シ</t>
    </rPh>
    <rPh sb="11" eb="12">
      <t>チョウ</t>
    </rPh>
    <rPh sb="13" eb="14">
      <t>ヒタ</t>
    </rPh>
    <rPh sb="14" eb="15">
      <t>タカ</t>
    </rPh>
    <rPh sb="15" eb="16">
      <t>ソン</t>
    </rPh>
    <phoneticPr fontId="2"/>
  </si>
  <si>
    <t>いの町</t>
    <rPh sb="2" eb="3">
      <t>マチ</t>
    </rPh>
    <phoneticPr fontId="2"/>
  </si>
  <si>
    <t>香北</t>
    <rPh sb="0" eb="1">
      <t>カ</t>
    </rPh>
    <rPh sb="1" eb="2">
      <t>キタ</t>
    </rPh>
    <phoneticPr fontId="2"/>
  </si>
  <si>
    <t>香南市</t>
    <rPh sb="1" eb="2">
      <t>ミナミ</t>
    </rPh>
    <rPh sb="2" eb="3">
      <t>シ</t>
    </rPh>
    <phoneticPr fontId="2"/>
  </si>
  <si>
    <t>香美市</t>
    <rPh sb="0" eb="3">
      <t>カミシ</t>
    </rPh>
    <phoneticPr fontId="2"/>
  </si>
  <si>
    <t>香南市部数合計</t>
    <rPh sb="0" eb="1">
      <t>コウミ</t>
    </rPh>
    <rPh sb="1" eb="3">
      <t>ミナミイチ</t>
    </rPh>
    <rPh sb="3" eb="5">
      <t>ブスウ</t>
    </rPh>
    <rPh sb="5" eb="7">
      <t>ゴウケイ</t>
    </rPh>
    <phoneticPr fontId="2"/>
  </si>
  <si>
    <t>香美市部数合計</t>
    <rPh sb="0" eb="1">
      <t>コウミ</t>
    </rPh>
    <rPh sb="1" eb="2">
      <t>ビ</t>
    </rPh>
    <rPh sb="2" eb="3">
      <t>シ</t>
    </rPh>
    <rPh sb="3" eb="5">
      <t>ブスウ</t>
    </rPh>
    <rPh sb="5" eb="7">
      <t>ゴウケイ</t>
    </rPh>
    <phoneticPr fontId="2"/>
  </si>
  <si>
    <t>香美市折込合計</t>
    <rPh sb="3" eb="5">
      <t>オリコミ</t>
    </rPh>
    <rPh sb="5" eb="7">
      <t>ゴウケイ</t>
    </rPh>
    <phoneticPr fontId="2"/>
  </si>
  <si>
    <t>香南市折込合計</t>
    <rPh sb="0" eb="1">
      <t>コウミ</t>
    </rPh>
    <rPh sb="1" eb="3">
      <t>ミナミイチ</t>
    </rPh>
    <rPh sb="3" eb="5">
      <t>オリコミ</t>
    </rPh>
    <rPh sb="5" eb="7">
      <t>ゴウケイ</t>
    </rPh>
    <phoneticPr fontId="2"/>
  </si>
  <si>
    <t>幡多郡1</t>
    <rPh sb="0" eb="2">
      <t>ハタ</t>
    </rPh>
    <rPh sb="2" eb="3">
      <t>グン</t>
    </rPh>
    <phoneticPr fontId="2"/>
  </si>
  <si>
    <t>香南市</t>
    <rPh sb="0" eb="1">
      <t>カオ</t>
    </rPh>
    <rPh sb="1" eb="3">
      <t>ミナミイチ</t>
    </rPh>
    <phoneticPr fontId="2"/>
  </si>
  <si>
    <t>南</t>
    <rPh sb="0" eb="1">
      <t>ミナミ</t>
    </rPh>
    <phoneticPr fontId="2"/>
  </si>
  <si>
    <t>大栃</t>
    <rPh sb="0" eb="1">
      <t>オオ</t>
    </rPh>
    <rPh sb="1" eb="2">
      <t>トチ</t>
    </rPh>
    <phoneticPr fontId="2"/>
  </si>
  <si>
    <t>高岡郡2（中土佐町・津野町・梼原町・四万十町）</t>
    <rPh sb="0" eb="3">
      <t>タカオカグン</t>
    </rPh>
    <rPh sb="5" eb="6">
      <t>ナカ</t>
    </rPh>
    <rPh sb="6" eb="8">
      <t>トサ</t>
    </rPh>
    <rPh sb="8" eb="9">
      <t>チョウ</t>
    </rPh>
    <rPh sb="10" eb="12">
      <t>ツノ</t>
    </rPh>
    <rPh sb="12" eb="13">
      <t>マチ</t>
    </rPh>
    <rPh sb="18" eb="22">
      <t>シマントチョウ</t>
    </rPh>
    <phoneticPr fontId="2"/>
  </si>
  <si>
    <t>幡</t>
    <rPh sb="0" eb="1">
      <t>バン</t>
    </rPh>
    <phoneticPr fontId="2"/>
  </si>
  <si>
    <t>多</t>
    <rPh sb="0" eb="1">
      <t>タ</t>
    </rPh>
    <phoneticPr fontId="2"/>
  </si>
  <si>
    <t>郡</t>
    <rPh sb="0" eb="1">
      <t>グン</t>
    </rPh>
    <phoneticPr fontId="2"/>
  </si>
  <si>
    <t>計</t>
    <rPh sb="0" eb="1">
      <t>ケイ</t>
    </rPh>
    <phoneticPr fontId="2"/>
  </si>
  <si>
    <t>大正</t>
    <rPh sb="0" eb="2">
      <t>タイショウ</t>
    </rPh>
    <phoneticPr fontId="2"/>
  </si>
  <si>
    <t>十和*</t>
    <phoneticPr fontId="2"/>
  </si>
  <si>
    <t>＊１</t>
    <phoneticPr fontId="2"/>
  </si>
  <si>
    <r>
      <t>高知市</t>
    </r>
    <r>
      <rPr>
        <sz val="9"/>
        <rFont val="ＭＳ Ｐゴシック"/>
        <family val="3"/>
        <charset val="128"/>
      </rPr>
      <t>＊１</t>
    </r>
    <rPh sb="0" eb="3">
      <t>コウチシ</t>
    </rPh>
    <phoneticPr fontId="2"/>
  </si>
  <si>
    <t>香美市</t>
    <rPh sb="0" eb="1">
      <t>カオ</t>
    </rPh>
    <rPh sb="1" eb="2">
      <t>ビ</t>
    </rPh>
    <rPh sb="2" eb="3">
      <t>シ</t>
    </rPh>
    <phoneticPr fontId="2"/>
  </si>
  <si>
    <t>土佐清水市</t>
    <rPh sb="0" eb="2">
      <t>トサ</t>
    </rPh>
    <rPh sb="2" eb="4">
      <t>シミズシ</t>
    </rPh>
    <rPh sb="4" eb="5">
      <t>シ</t>
    </rPh>
    <phoneticPr fontId="2"/>
  </si>
  <si>
    <t>桜井</t>
    <rPh sb="0" eb="2">
      <t>サクライ</t>
    </rPh>
    <phoneticPr fontId="2"/>
  </si>
  <si>
    <t>浦ノ内</t>
    <rPh sb="0" eb="1">
      <t>ウラ</t>
    </rPh>
    <rPh sb="2" eb="3">
      <t>ウチ</t>
    </rPh>
    <phoneticPr fontId="2"/>
  </si>
  <si>
    <t>城北</t>
    <rPh sb="0" eb="2">
      <t>ジョウホク</t>
    </rPh>
    <phoneticPr fontId="2"/>
  </si>
  <si>
    <t>幡多郡計</t>
    <rPh sb="0" eb="2">
      <t>ハタ</t>
    </rPh>
    <rPh sb="2" eb="3">
      <t>グン</t>
    </rPh>
    <rPh sb="3" eb="4">
      <t>ケイ</t>
    </rPh>
    <phoneticPr fontId="2"/>
  </si>
  <si>
    <t>佐川*</t>
    <rPh sb="0" eb="2">
      <t>サガワ</t>
    </rPh>
    <phoneticPr fontId="2"/>
  </si>
  <si>
    <t>長浜*</t>
    <rPh sb="0" eb="2">
      <t>ナガハマ</t>
    </rPh>
    <phoneticPr fontId="2"/>
  </si>
  <si>
    <t>長浜成岡*</t>
    <rPh sb="0" eb="2">
      <t>ナガハマ</t>
    </rPh>
    <rPh sb="2" eb="3">
      <t>ナ</t>
    </rPh>
    <rPh sb="3" eb="4">
      <t>オカ</t>
    </rPh>
    <phoneticPr fontId="2"/>
  </si>
  <si>
    <t>いの東*</t>
    <rPh sb="2" eb="3">
      <t>ヒガシ</t>
    </rPh>
    <phoneticPr fontId="2"/>
  </si>
  <si>
    <t>いの西*</t>
    <rPh sb="2" eb="3">
      <t>ニシ</t>
    </rPh>
    <phoneticPr fontId="2"/>
  </si>
  <si>
    <t>産 経</t>
    <phoneticPr fontId="2"/>
  </si>
  <si>
    <t>日 経</t>
    <phoneticPr fontId="2"/>
  </si>
  <si>
    <t>毎 日</t>
    <phoneticPr fontId="2"/>
  </si>
  <si>
    <t>高 知</t>
    <rPh sb="0" eb="1">
      <t>タカ</t>
    </rPh>
    <rPh sb="2" eb="3">
      <t>チ</t>
    </rPh>
    <phoneticPr fontId="2"/>
  </si>
  <si>
    <t>読 売</t>
    <rPh sb="0" eb="1">
      <t>ドク</t>
    </rPh>
    <rPh sb="2" eb="3">
      <t>バイ</t>
    </rPh>
    <phoneticPr fontId="2"/>
  </si>
  <si>
    <t>朝 日</t>
    <rPh sb="0" eb="1">
      <t>アサ</t>
    </rPh>
    <rPh sb="2" eb="3">
      <t>ニチ</t>
    </rPh>
    <phoneticPr fontId="2"/>
  </si>
  <si>
    <t>高知市（新市1）</t>
    <rPh sb="0" eb="3">
      <t>コウチシ</t>
    </rPh>
    <rPh sb="4" eb="5">
      <t>シン</t>
    </rPh>
    <rPh sb="5" eb="6">
      <t>シ</t>
    </rPh>
    <phoneticPr fontId="2"/>
  </si>
  <si>
    <t>吾川郡（いの町・仁淀川町）</t>
    <rPh sb="0" eb="1">
      <t>ゴ</t>
    </rPh>
    <rPh sb="1" eb="2">
      <t>カワ</t>
    </rPh>
    <rPh sb="2" eb="3">
      <t>グン</t>
    </rPh>
    <rPh sb="6" eb="7">
      <t>チョウ</t>
    </rPh>
    <rPh sb="8" eb="10">
      <t>ニヨド</t>
    </rPh>
    <rPh sb="10" eb="11">
      <t>カワ</t>
    </rPh>
    <rPh sb="11" eb="12">
      <t>チョウ</t>
    </rPh>
    <phoneticPr fontId="2"/>
  </si>
  <si>
    <t>吾川郡部数合計</t>
    <rPh sb="0" eb="1">
      <t>ゴ</t>
    </rPh>
    <rPh sb="1" eb="2">
      <t>カワ</t>
    </rPh>
    <rPh sb="2" eb="3">
      <t>グン</t>
    </rPh>
    <rPh sb="3" eb="5">
      <t>ブスウ</t>
    </rPh>
    <rPh sb="5" eb="7">
      <t>ゴウケイ</t>
    </rPh>
    <phoneticPr fontId="2"/>
  </si>
  <si>
    <t>吾川郡折込合計</t>
    <rPh sb="0" eb="1">
      <t>ゴ</t>
    </rPh>
    <rPh sb="1" eb="2">
      <t>カワ</t>
    </rPh>
    <rPh sb="2" eb="3">
      <t>グン</t>
    </rPh>
    <rPh sb="3" eb="5">
      <t>オリコミ</t>
    </rPh>
    <rPh sb="5" eb="7">
      <t>ゴウケイ</t>
    </rPh>
    <phoneticPr fontId="2"/>
  </si>
  <si>
    <t>高知市（新市2）</t>
    <rPh sb="0" eb="2">
      <t>コウチ</t>
    </rPh>
    <rPh sb="2" eb="3">
      <t>シ</t>
    </rPh>
    <rPh sb="4" eb="6">
      <t>シンイチ</t>
    </rPh>
    <phoneticPr fontId="2"/>
  </si>
  <si>
    <t>高知市（新市2）部数合計</t>
    <rPh sb="0" eb="3">
      <t>コウチシ</t>
    </rPh>
    <rPh sb="4" eb="6">
      <t>シンイチ</t>
    </rPh>
    <rPh sb="8" eb="10">
      <t>ブスウ</t>
    </rPh>
    <rPh sb="10" eb="12">
      <t>ゴウケイ</t>
    </rPh>
    <phoneticPr fontId="2"/>
  </si>
  <si>
    <t>高知市（新市2）折込合計</t>
    <rPh sb="0" eb="3">
      <t>コウチシ</t>
    </rPh>
    <rPh sb="4" eb="6">
      <t>シンイチ</t>
    </rPh>
    <rPh sb="8" eb="10">
      <t>オリコミ</t>
    </rPh>
    <rPh sb="10" eb="12">
      <t>ゴウケイ</t>
    </rPh>
    <phoneticPr fontId="2"/>
  </si>
  <si>
    <t>高知中央</t>
    <rPh sb="0" eb="2">
      <t>コウチ</t>
    </rPh>
    <rPh sb="2" eb="4">
      <t>チュウオウ</t>
    </rPh>
    <phoneticPr fontId="2"/>
  </si>
  <si>
    <t>高知西部</t>
    <rPh sb="0" eb="2">
      <t>コウチ</t>
    </rPh>
    <rPh sb="2" eb="4">
      <t>セイブ</t>
    </rPh>
    <phoneticPr fontId="2"/>
  </si>
  <si>
    <t>朝倉</t>
    <rPh sb="0" eb="2">
      <t>アサクラ</t>
    </rPh>
    <phoneticPr fontId="2"/>
  </si>
  <si>
    <t>高知南部</t>
    <rPh sb="0" eb="2">
      <t>コウチ</t>
    </rPh>
    <rPh sb="2" eb="4">
      <t>ナンブ</t>
    </rPh>
    <phoneticPr fontId="2"/>
  </si>
  <si>
    <t>窪川</t>
    <rPh sb="0" eb="2">
      <t>クボカワ</t>
    </rPh>
    <phoneticPr fontId="2"/>
  </si>
  <si>
    <t>窪川K</t>
    <rPh sb="0" eb="2">
      <t>クボカワ</t>
    </rPh>
    <phoneticPr fontId="2"/>
  </si>
  <si>
    <t>中村</t>
    <rPh sb="0" eb="2">
      <t>ナカムラ</t>
    </rPh>
    <phoneticPr fontId="2"/>
  </si>
  <si>
    <t>春野西*</t>
    <rPh sb="0" eb="1">
      <t>ハル</t>
    </rPh>
    <rPh sb="1" eb="2">
      <t>ノ</t>
    </rPh>
    <rPh sb="2" eb="3">
      <t>ニシ</t>
    </rPh>
    <phoneticPr fontId="2"/>
  </si>
  <si>
    <t>本町</t>
    <rPh sb="0" eb="2">
      <t>ホンマチ</t>
    </rPh>
    <phoneticPr fontId="2"/>
  </si>
  <si>
    <t>（旧江村を含む）</t>
    <rPh sb="1" eb="2">
      <t>キュウ</t>
    </rPh>
    <rPh sb="2" eb="4">
      <t>エムラ</t>
    </rPh>
    <rPh sb="5" eb="6">
      <t>フク</t>
    </rPh>
    <phoneticPr fontId="2"/>
  </si>
  <si>
    <t>土佐郡（土佐町）</t>
    <rPh sb="0" eb="2">
      <t>トサチョウ</t>
    </rPh>
    <rPh sb="2" eb="3">
      <t>グン</t>
    </rPh>
    <rPh sb="4" eb="7">
      <t>トサチョウ</t>
    </rPh>
    <phoneticPr fontId="2"/>
  </si>
  <si>
    <t>安芸足達*</t>
    <rPh sb="0" eb="2">
      <t>アキ</t>
    </rPh>
    <rPh sb="2" eb="3">
      <t>アシ</t>
    </rPh>
    <rPh sb="3" eb="4">
      <t>タチ</t>
    </rPh>
    <phoneticPr fontId="2"/>
  </si>
  <si>
    <t>奈半利町</t>
    <rPh sb="0" eb="1">
      <t>ナ</t>
    </rPh>
    <rPh sb="1" eb="2">
      <t>ハン</t>
    </rPh>
    <rPh sb="2" eb="3">
      <t>リ</t>
    </rPh>
    <rPh sb="3" eb="4">
      <t>マチ</t>
    </rPh>
    <phoneticPr fontId="2"/>
  </si>
  <si>
    <t>安芸小松*</t>
    <rPh sb="0" eb="2">
      <t>アキ</t>
    </rPh>
    <rPh sb="2" eb="4">
      <t>コマツ</t>
    </rPh>
    <phoneticPr fontId="2"/>
  </si>
  <si>
    <t>安芸影山*</t>
    <rPh sb="0" eb="2">
      <t>アキ</t>
    </rPh>
    <rPh sb="2" eb="3">
      <t>カゲ</t>
    </rPh>
    <rPh sb="3" eb="4">
      <t>ヤマ</t>
    </rPh>
    <phoneticPr fontId="2"/>
  </si>
  <si>
    <t>南国市北部</t>
    <rPh sb="0" eb="1">
      <t>ナン</t>
    </rPh>
    <rPh sb="1" eb="2">
      <t>クニ</t>
    </rPh>
    <rPh sb="2" eb="3">
      <t>シ</t>
    </rPh>
    <rPh sb="3" eb="5">
      <t>ホクブ</t>
    </rPh>
    <phoneticPr fontId="2"/>
  </si>
  <si>
    <t>南国市南部</t>
    <rPh sb="0" eb="2">
      <t>ナンゴク</t>
    </rPh>
    <rPh sb="2" eb="3">
      <t>シ</t>
    </rPh>
    <rPh sb="3" eb="5">
      <t>ナンブ</t>
    </rPh>
    <phoneticPr fontId="2"/>
  </si>
  <si>
    <t>吾桑*</t>
    <rPh sb="0" eb="1">
      <t>ア</t>
    </rPh>
    <rPh sb="1" eb="2">
      <t>クワ</t>
    </rPh>
    <phoneticPr fontId="2"/>
  </si>
  <si>
    <t>旭</t>
    <rPh sb="0" eb="1">
      <t>アサヒ</t>
    </rPh>
    <phoneticPr fontId="2"/>
  </si>
  <si>
    <t>日高K</t>
    <rPh sb="0" eb="2">
      <t>ヒダカ</t>
    </rPh>
    <phoneticPr fontId="2"/>
  </si>
  <si>
    <t>須崎西*</t>
    <rPh sb="0" eb="2">
      <t>スザキ</t>
    </rPh>
    <rPh sb="2" eb="3">
      <t>ニシ</t>
    </rPh>
    <phoneticPr fontId="2"/>
  </si>
  <si>
    <t>澤村</t>
    <rPh sb="0" eb="2">
      <t>サワムラ</t>
    </rPh>
    <phoneticPr fontId="2"/>
  </si>
  <si>
    <t>中村細木*</t>
    <rPh sb="0" eb="2">
      <t>ナカムラ</t>
    </rPh>
    <rPh sb="2" eb="4">
      <t>ホソキ</t>
    </rPh>
    <phoneticPr fontId="2"/>
  </si>
  <si>
    <t>佐賀</t>
    <phoneticPr fontId="2"/>
  </si>
  <si>
    <t>東洋*</t>
    <rPh sb="0" eb="2">
      <t>トウヨウ</t>
    </rPh>
    <phoneticPr fontId="2"/>
  </si>
  <si>
    <t>中村野元</t>
    <rPh sb="0" eb="2">
      <t>ナカムラ</t>
    </rPh>
    <rPh sb="2" eb="3">
      <t>ノモト</t>
    </rPh>
    <rPh sb="3" eb="4">
      <t>モト</t>
    </rPh>
    <phoneticPr fontId="2"/>
  </si>
  <si>
    <t>中村松山</t>
    <rPh sb="2" eb="4">
      <t>マツヤマ</t>
    </rPh>
    <phoneticPr fontId="2"/>
  </si>
  <si>
    <t>葉山</t>
    <rPh sb="0" eb="1">
      <t>ハ</t>
    </rPh>
    <rPh sb="1" eb="2">
      <t>ヤマ</t>
    </rPh>
    <phoneticPr fontId="2"/>
  </si>
  <si>
    <t>春野</t>
    <rPh sb="0" eb="2">
      <t>ハルノ</t>
    </rPh>
    <phoneticPr fontId="2"/>
  </si>
  <si>
    <t>計</t>
    <rPh sb="0" eb="1">
      <t>ケイ</t>
    </rPh>
    <phoneticPr fontId="2"/>
  </si>
  <si>
    <t>津呂K</t>
    <rPh sb="0" eb="2">
      <t>ツロ</t>
    </rPh>
    <phoneticPr fontId="2"/>
  </si>
  <si>
    <t>日高</t>
    <rPh sb="0" eb="2">
      <t>ヒダカ</t>
    </rPh>
    <phoneticPr fontId="2"/>
  </si>
  <si>
    <t>甲浦*</t>
    <rPh sb="0" eb="1">
      <t>コウ</t>
    </rPh>
    <rPh sb="1" eb="2">
      <t>ウラ</t>
    </rPh>
    <phoneticPr fontId="2"/>
  </si>
  <si>
    <t>高知南部</t>
    <rPh sb="0" eb="2">
      <t>コウチ</t>
    </rPh>
    <rPh sb="2" eb="4">
      <t>ナンブ</t>
    </rPh>
    <phoneticPr fontId="2"/>
  </si>
  <si>
    <t>安芸小松K</t>
    <rPh sb="0" eb="2">
      <t>アキ</t>
    </rPh>
    <rPh sb="2" eb="4">
      <t>コマツ</t>
    </rPh>
    <phoneticPr fontId="2"/>
  </si>
  <si>
    <t>安芸影山K</t>
    <rPh sb="0" eb="2">
      <t>アキ</t>
    </rPh>
    <rPh sb="2" eb="3">
      <t>カゲ</t>
    </rPh>
    <rPh sb="3" eb="4">
      <t>ヤマ</t>
    </rPh>
    <phoneticPr fontId="2"/>
  </si>
  <si>
    <t>安芸足達K</t>
    <rPh sb="0" eb="2">
      <t>アキ</t>
    </rPh>
    <rPh sb="2" eb="3">
      <t>アシ</t>
    </rPh>
    <rPh sb="3" eb="4">
      <t>タチ</t>
    </rPh>
    <phoneticPr fontId="2"/>
  </si>
  <si>
    <t>甲浦A</t>
    <rPh sb="0" eb="1">
      <t>コウ</t>
    </rPh>
    <rPh sb="1" eb="2">
      <t>ウラ</t>
    </rPh>
    <phoneticPr fontId="2"/>
  </si>
  <si>
    <t>吉良川K</t>
    <rPh sb="0" eb="1">
      <t>ヨシイ</t>
    </rPh>
    <rPh sb="1" eb="2">
      <t>ヨ</t>
    </rPh>
    <rPh sb="2" eb="3">
      <t>カワ</t>
    </rPh>
    <phoneticPr fontId="2"/>
  </si>
  <si>
    <t>高知中央*</t>
    <rPh sb="0" eb="2">
      <t>コウチ</t>
    </rPh>
    <rPh sb="2" eb="4">
      <t>チュウオウ</t>
    </rPh>
    <phoneticPr fontId="2"/>
  </si>
  <si>
    <t>高知南部*</t>
    <rPh sb="0" eb="2">
      <t>コウチ</t>
    </rPh>
    <rPh sb="2" eb="4">
      <t>ナンブ</t>
    </rPh>
    <phoneticPr fontId="2"/>
  </si>
  <si>
    <t>南国*</t>
    <rPh sb="0" eb="2">
      <t>ナンゴク</t>
    </rPh>
    <phoneticPr fontId="2"/>
  </si>
  <si>
    <t>みさと*</t>
    <phoneticPr fontId="2"/>
  </si>
  <si>
    <t>旭</t>
    <rPh sb="0" eb="1">
      <t>アサヒ</t>
    </rPh>
    <phoneticPr fontId="2"/>
  </si>
  <si>
    <t>高知中央A</t>
    <rPh sb="0" eb="2">
      <t>コウチ</t>
    </rPh>
    <rPh sb="2" eb="4">
      <t>チュウオウ</t>
    </rPh>
    <phoneticPr fontId="2"/>
  </si>
  <si>
    <t>高知南部A</t>
    <rPh sb="0" eb="2">
      <t>コウチ</t>
    </rPh>
    <rPh sb="2" eb="4">
      <t>ナンブ</t>
    </rPh>
    <phoneticPr fontId="2"/>
  </si>
  <si>
    <t>南国A</t>
    <rPh sb="0" eb="2">
      <t>ナンゴク</t>
    </rPh>
    <phoneticPr fontId="2"/>
  </si>
  <si>
    <t>みさとA</t>
    <phoneticPr fontId="2"/>
  </si>
  <si>
    <t>高知東部</t>
    <rPh sb="0" eb="2">
      <t>コウチ</t>
    </rPh>
    <rPh sb="2" eb="4">
      <t>トウブ</t>
    </rPh>
    <phoneticPr fontId="2"/>
  </si>
  <si>
    <t>株式会社山陽メディアネット</t>
    <phoneticPr fontId="2"/>
  </si>
  <si>
    <t>株式会社山陽メディアネット</t>
    <phoneticPr fontId="2"/>
  </si>
  <si>
    <t>山田堺</t>
    <rPh sb="0" eb="2">
      <t>ヤマダ</t>
    </rPh>
    <rPh sb="2" eb="3">
      <t>サカイ</t>
    </rPh>
    <phoneticPr fontId="2"/>
  </si>
  <si>
    <t>和食*</t>
    <rPh sb="0" eb="2">
      <t>ワショク</t>
    </rPh>
    <phoneticPr fontId="2"/>
  </si>
  <si>
    <t>高岡西*</t>
  </si>
  <si>
    <t>土佐西*</t>
    <rPh sb="0" eb="2">
      <t>トサ</t>
    </rPh>
    <rPh sb="2" eb="3">
      <t>ニシ</t>
    </rPh>
    <phoneticPr fontId="2"/>
  </si>
  <si>
    <t>東津野*</t>
    <rPh sb="0" eb="1">
      <t>ヒガシ</t>
    </rPh>
    <rPh sb="1" eb="3">
      <t>ツノ</t>
    </rPh>
    <phoneticPr fontId="2"/>
  </si>
  <si>
    <t>春野</t>
    <rPh sb="0" eb="2">
      <t>ハルノ</t>
    </rPh>
    <phoneticPr fontId="2"/>
  </si>
  <si>
    <t>津呂</t>
    <rPh sb="0" eb="2">
      <t>ツロ</t>
    </rPh>
    <phoneticPr fontId="2"/>
  </si>
  <si>
    <t>室戸市K</t>
    <rPh sb="0" eb="3">
      <t>ムロトシ</t>
    </rPh>
    <phoneticPr fontId="2"/>
  </si>
  <si>
    <t>香南名倉立田支所</t>
    <rPh sb="0" eb="1">
      <t>カオル</t>
    </rPh>
    <rPh sb="1" eb="2">
      <t>ミナミ</t>
    </rPh>
    <rPh sb="2" eb="4">
      <t>ナクラ</t>
    </rPh>
    <rPh sb="4" eb="5">
      <t>タ</t>
    </rPh>
    <rPh sb="5" eb="6">
      <t>タ</t>
    </rPh>
    <rPh sb="6" eb="8">
      <t>シショ</t>
    </rPh>
    <phoneticPr fontId="2"/>
  </si>
  <si>
    <t>香南名倉*</t>
    <rPh sb="0" eb="1">
      <t>カオル</t>
    </rPh>
    <rPh sb="1" eb="2">
      <t>ミナミ</t>
    </rPh>
    <rPh sb="2" eb="3">
      <t>ナ</t>
    </rPh>
    <rPh sb="3" eb="4">
      <t>クラ</t>
    </rPh>
    <phoneticPr fontId="2"/>
  </si>
  <si>
    <t>安田*</t>
    <rPh sb="0" eb="1">
      <t>ヤス</t>
    </rPh>
    <rPh sb="1" eb="2">
      <t>タ</t>
    </rPh>
    <phoneticPr fontId="2"/>
  </si>
  <si>
    <t>馬路*</t>
    <rPh sb="0" eb="1">
      <t>ウマ</t>
    </rPh>
    <rPh sb="1" eb="2">
      <t>ミチ</t>
    </rPh>
    <phoneticPr fontId="2"/>
  </si>
  <si>
    <t>安田町K</t>
    <rPh sb="0" eb="3">
      <t>ヤスダチョウ</t>
    </rPh>
    <phoneticPr fontId="2"/>
  </si>
  <si>
    <t>潮見台甲</t>
    <rPh sb="0" eb="1">
      <t>ウシオ</t>
    </rPh>
    <rPh sb="1" eb="2">
      <t>ミ</t>
    </rPh>
    <rPh sb="2" eb="3">
      <t>ダイ</t>
    </rPh>
    <rPh sb="3" eb="4">
      <t>コウ</t>
    </rPh>
    <phoneticPr fontId="2"/>
  </si>
  <si>
    <t>潮見台乙</t>
    <rPh sb="0" eb="1">
      <t>ウシオ</t>
    </rPh>
    <rPh sb="1" eb="2">
      <t>ミ</t>
    </rPh>
    <rPh sb="2" eb="3">
      <t>ダイ</t>
    </rPh>
    <rPh sb="3" eb="4">
      <t>オツ</t>
    </rPh>
    <phoneticPr fontId="2"/>
  </si>
  <si>
    <t>清水山本Ｋ</t>
    <rPh sb="0" eb="2">
      <t>シミズ</t>
    </rPh>
    <rPh sb="2" eb="4">
      <t>ヤマモト</t>
    </rPh>
    <phoneticPr fontId="2"/>
  </si>
  <si>
    <t>清水</t>
    <rPh sb="0" eb="2">
      <t>シミズ</t>
    </rPh>
    <phoneticPr fontId="2"/>
  </si>
  <si>
    <t>宿毛</t>
    <rPh sb="0" eb="2">
      <t>スクモ</t>
    </rPh>
    <phoneticPr fontId="2"/>
  </si>
  <si>
    <t>宿毛K</t>
    <rPh sb="0" eb="2">
      <t>スクモ</t>
    </rPh>
    <phoneticPr fontId="2"/>
  </si>
  <si>
    <t>東部</t>
    <rPh sb="0" eb="2">
      <t>トウブ</t>
    </rPh>
    <phoneticPr fontId="2"/>
  </si>
  <si>
    <t>南国</t>
    <rPh sb="0" eb="2">
      <t>ナンゴク</t>
    </rPh>
    <phoneticPr fontId="2"/>
  </si>
  <si>
    <t>みさと</t>
    <phoneticPr fontId="2"/>
  </si>
  <si>
    <t>野市町</t>
    <rPh sb="0" eb="1">
      <t>ノ</t>
    </rPh>
    <rPh sb="1" eb="2">
      <t>イチ</t>
    </rPh>
    <rPh sb="2" eb="3">
      <t>マチ</t>
    </rPh>
    <phoneticPr fontId="2"/>
  </si>
  <si>
    <t>山田町</t>
    <rPh sb="0" eb="2">
      <t>ヤマダ</t>
    </rPh>
    <rPh sb="2" eb="3">
      <t>マチ</t>
    </rPh>
    <phoneticPr fontId="2"/>
  </si>
  <si>
    <t>野市町</t>
    <rPh sb="0" eb="1">
      <t>ノ</t>
    </rPh>
    <rPh sb="1" eb="2">
      <t>イチ</t>
    </rPh>
    <rPh sb="2" eb="3">
      <t>チョウ</t>
    </rPh>
    <phoneticPr fontId="2"/>
  </si>
  <si>
    <t>山田町</t>
    <rPh sb="0" eb="2">
      <t>ヤマダ</t>
    </rPh>
    <rPh sb="2" eb="3">
      <t>チョウ</t>
    </rPh>
    <phoneticPr fontId="2"/>
  </si>
  <si>
    <t>田野町K</t>
    <rPh sb="0" eb="2">
      <t>タノ</t>
    </rPh>
    <rPh sb="2" eb="3">
      <t>マチ</t>
    </rPh>
    <phoneticPr fontId="2"/>
  </si>
  <si>
    <t>佐川</t>
    <rPh sb="0" eb="2">
      <t>サガワ</t>
    </rPh>
    <phoneticPr fontId="2"/>
  </si>
  <si>
    <t>佐川K</t>
    <rPh sb="0" eb="2">
      <t>サガワ</t>
    </rPh>
    <phoneticPr fontId="2"/>
  </si>
  <si>
    <t>越知</t>
    <rPh sb="0" eb="2">
      <t>オチ</t>
    </rPh>
    <phoneticPr fontId="2"/>
  </si>
  <si>
    <t>中土佐</t>
    <rPh sb="0" eb="1">
      <t>ナカ</t>
    </rPh>
    <rPh sb="1" eb="3">
      <t>トサ</t>
    </rPh>
    <phoneticPr fontId="2"/>
  </si>
  <si>
    <t>中土佐K</t>
    <rPh sb="0" eb="1">
      <t>ナカ</t>
    </rPh>
    <rPh sb="1" eb="3">
      <t>トサ</t>
    </rPh>
    <phoneticPr fontId="2"/>
  </si>
  <si>
    <t>梼原</t>
    <rPh sb="1" eb="2">
      <t>ハラ</t>
    </rPh>
    <phoneticPr fontId="2"/>
  </si>
  <si>
    <t>大方*</t>
    <rPh sb="0" eb="1">
      <t>オオ</t>
    </rPh>
    <rPh sb="1" eb="2">
      <t>ガタ</t>
    </rPh>
    <phoneticPr fontId="2"/>
  </si>
  <si>
    <t>片島*</t>
    <rPh sb="0" eb="1">
      <t>カタ</t>
    </rPh>
    <rPh sb="1" eb="2">
      <t>シマ</t>
    </rPh>
    <phoneticPr fontId="2"/>
  </si>
  <si>
    <t>片島K</t>
    <rPh sb="0" eb="1">
      <t>カタ</t>
    </rPh>
    <rPh sb="1" eb="2">
      <t>シマ</t>
    </rPh>
    <phoneticPr fontId="2"/>
  </si>
  <si>
    <t>本山K</t>
    <rPh sb="0" eb="2">
      <t>ホンザン</t>
    </rPh>
    <phoneticPr fontId="2"/>
  </si>
  <si>
    <t>須崎金山*</t>
    <rPh sb="0" eb="2">
      <t>スザキ</t>
    </rPh>
    <rPh sb="2" eb="3">
      <t>キン</t>
    </rPh>
    <rPh sb="3" eb="4">
      <t>ヤマ</t>
    </rPh>
    <phoneticPr fontId="2"/>
  </si>
  <si>
    <t>いの町K</t>
    <rPh sb="2" eb="3">
      <t>マチ</t>
    </rPh>
    <phoneticPr fontId="2"/>
  </si>
  <si>
    <t>南国北村</t>
    <rPh sb="0" eb="2">
      <t>ナンゴク</t>
    </rPh>
    <rPh sb="2" eb="4">
      <t>キタムラ</t>
    </rPh>
    <phoneticPr fontId="2"/>
  </si>
  <si>
    <t>清水浜口Ｋ</t>
    <rPh sb="0" eb="2">
      <t>シミズ</t>
    </rPh>
    <rPh sb="2" eb="4">
      <t>ハマグチ</t>
    </rPh>
    <phoneticPr fontId="2"/>
  </si>
  <si>
    <t>れ い ほ く*</t>
    <phoneticPr fontId="2"/>
  </si>
  <si>
    <t>2025年4月</t>
    <rPh sb="4" eb="5">
      <t>ネン</t>
    </rPh>
    <rPh sb="6" eb="7">
      <t>ガツ</t>
    </rPh>
    <phoneticPr fontId="2"/>
  </si>
  <si>
    <t>中澤</t>
    <rPh sb="0" eb="2">
      <t>ナカザワ</t>
    </rPh>
    <phoneticPr fontId="2"/>
  </si>
  <si>
    <t>北部</t>
    <rPh sb="0" eb="2">
      <t>ホクブ</t>
    </rPh>
    <phoneticPr fontId="2"/>
  </si>
  <si>
    <t>城東(旧井上）</t>
    <rPh sb="0" eb="2">
      <t>ジョウトウ</t>
    </rPh>
    <rPh sb="3" eb="4">
      <t>キュウ</t>
    </rPh>
    <rPh sb="4" eb="6">
      <t>イノウエ</t>
    </rPh>
    <phoneticPr fontId="2"/>
  </si>
  <si>
    <t>城東（旧上久保）</t>
    <rPh sb="0" eb="2">
      <t>ジョウトウ</t>
    </rPh>
    <rPh sb="3" eb="4">
      <t>キュウ</t>
    </rPh>
    <rPh sb="4" eb="5">
      <t>ウエ</t>
    </rPh>
    <rPh sb="5" eb="7">
      <t>クボ</t>
    </rPh>
    <phoneticPr fontId="7"/>
  </si>
  <si>
    <t>大杉（旧繁藤）</t>
    <rPh sb="0" eb="2">
      <t>オオスギ</t>
    </rPh>
    <rPh sb="3" eb="4">
      <t>キュウ</t>
    </rPh>
    <rPh sb="4" eb="5">
      <t>シゲ</t>
    </rPh>
    <rPh sb="5" eb="6">
      <t>フジ</t>
    </rPh>
    <phoneticPr fontId="2"/>
  </si>
  <si>
    <t>宇佐</t>
    <rPh sb="0" eb="2">
      <t>ウサ</t>
    </rPh>
    <phoneticPr fontId="2"/>
  </si>
  <si>
    <t>東又*</t>
    <rPh sb="0" eb="1">
      <t>ヒガシ</t>
    </rPh>
    <rPh sb="1" eb="2">
      <t>マタ</t>
    </rPh>
    <phoneticPr fontId="2"/>
  </si>
  <si>
    <t>松葉川</t>
    <rPh sb="0" eb="2">
      <t>マツバ</t>
    </rPh>
    <rPh sb="2" eb="3">
      <t>カワ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</si>
</sst>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4"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color indexed="9"/>
      <name val="ＭＳ Ｐゴシック"/>
      <family val="3"/>
      <charset val="128"/>
    </font>
    <font>
      <sz val="11"/>
      <name val="ＭＳ Ｐゴシック"/>
      <family val="3"/>
      <charset val="128"/>
    </font>
    <font>
      <sz val="9"/>
      <color indexed="10"/>
      <name val="ＭＳ Ｐゴシック"/>
      <family val="3"/>
      <charset val="128"/>
    </font>
    <font>
      <sz val="11"/>
      <name val="ＭＳ Ｐゴシック"/>
      <family val="3"/>
      <charset val="128"/>
    </font>
    <font>
      <sz val="9"/>
      <color indexed="12"/>
      <name val="ＭＳ Ｐゴシック"/>
      <family val="3"/>
      <charset val="128"/>
    </font>
    <font>
      <sz val="11"/>
      <name val="ＭＳ Ｐゴシック"/>
      <family val="3"/>
      <charset val="128"/>
    </font>
    <font>
      <sz val="8"/>
      <color indexed="12"/>
      <name val="ＭＳ Ｐゴシック"/>
      <family val="3"/>
      <charset val="128"/>
    </font>
    <font>
      <sz val="11"/>
      <name val="ＭＳ Ｐゴシック"/>
      <family val="3"/>
      <charset val="128"/>
    </font>
    <font>
      <sz val="8"/>
      <color indexed="10"/>
      <name val="ＭＳ Ｐゴシック"/>
      <family val="3"/>
      <charset val="128"/>
    </font>
    <font>
      <sz val="11"/>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8"/>
        <bgColor indexed="8"/>
      </patternFill>
    </fill>
    <fill>
      <patternFill patternType="solid">
        <fgColor indexed="8"/>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right style="thin">
        <color indexed="64"/>
      </right>
      <top/>
      <bottom/>
      <diagonal/>
    </border>
    <border>
      <left/>
      <right style="hair">
        <color indexed="64"/>
      </right>
      <top/>
      <bottom/>
      <diagonal/>
    </border>
    <border>
      <left style="thin">
        <color indexed="64"/>
      </left>
      <right style="hair">
        <color indexed="64"/>
      </right>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63">
    <xf numFmtId="0" fontId="0" fillId="0" borderId="0" xfId="0"/>
    <xf numFmtId="0" fontId="0" fillId="0" borderId="0" xfId="0" applyAlignment="1">
      <alignment vertical="center"/>
    </xf>
    <xf numFmtId="0" fontId="3" fillId="0" borderId="0" xfId="0" applyFont="1"/>
    <xf numFmtId="0" fontId="4" fillId="0" borderId="0" xfId="0" applyFont="1" applyAlignment="1">
      <alignment horizontal="center" shrinkToFit="1"/>
    </xf>
    <xf numFmtId="0" fontId="4" fillId="0" borderId="1" xfId="0" applyFont="1" applyBorder="1" applyAlignment="1">
      <alignment horizontal="center" vertical="center" shrinkToFit="1"/>
    </xf>
    <xf numFmtId="49" fontId="4" fillId="0" borderId="0" xfId="0" applyNumberFormat="1" applyFont="1" applyAlignment="1">
      <alignment horizontal="center" vertical="center" shrinkToFit="1"/>
    </xf>
    <xf numFmtId="0" fontId="6" fillId="0" borderId="0" xfId="0" applyFont="1" applyAlignment="1">
      <alignment horizontal="center" shrinkToFit="1"/>
    </xf>
    <xf numFmtId="49" fontId="6" fillId="0" borderId="0" xfId="0" applyNumberFormat="1" applyFont="1" applyAlignment="1">
      <alignment horizontal="center" vertical="center" shrinkToFit="1"/>
    </xf>
    <xf numFmtId="0" fontId="4" fillId="0" borderId="0" xfId="0" applyFont="1" applyAlignment="1">
      <alignment horizontal="center"/>
    </xf>
    <xf numFmtId="0" fontId="4" fillId="0" borderId="1" xfId="0" applyFont="1" applyBorder="1" applyAlignment="1">
      <alignment horizontal="center" vertical="center"/>
    </xf>
    <xf numFmtId="49" fontId="4" fillId="0" borderId="0" xfId="0" applyNumberFormat="1" applyFont="1" applyAlignment="1">
      <alignment horizontal="center" vertical="center"/>
    </xf>
    <xf numFmtId="0" fontId="4" fillId="0" borderId="2" xfId="0" applyFont="1" applyBorder="1" applyAlignment="1">
      <alignment horizontal="center" vertical="center"/>
    </xf>
    <xf numFmtId="0" fontId="7" fillId="0" borderId="0" xfId="0" applyFont="1" applyAlignment="1">
      <alignment horizontal="center"/>
    </xf>
    <xf numFmtId="0" fontId="7" fillId="0" borderId="1" xfId="0" applyFont="1" applyBorder="1" applyAlignment="1">
      <alignment horizontal="center" vertical="center"/>
    </xf>
    <xf numFmtId="49" fontId="7" fillId="0" borderId="0" xfId="0" applyNumberFormat="1" applyFont="1" applyAlignment="1">
      <alignment horizontal="center" vertical="center"/>
    </xf>
    <xf numFmtId="0" fontId="7" fillId="0" borderId="2" xfId="0" applyFont="1" applyBorder="1" applyAlignment="1">
      <alignment horizontal="center" vertical="center"/>
    </xf>
    <xf numFmtId="0" fontId="0" fillId="2" borderId="0" xfId="0" applyFill="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vertical="center"/>
    </xf>
    <xf numFmtId="0" fontId="8" fillId="2" borderId="0" xfId="0" applyFont="1" applyFill="1" applyAlignment="1">
      <alignment vertical="center"/>
    </xf>
    <xf numFmtId="0" fontId="1" fillId="0" borderId="8"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57" fontId="5" fillId="0" borderId="10" xfId="0" applyNumberFormat="1" applyFont="1" applyBorder="1" applyAlignment="1" applyProtection="1">
      <alignment horizontal="center" vertical="center" shrinkToFit="1"/>
      <protection locked="0"/>
    </xf>
    <xf numFmtId="57" fontId="5" fillId="0" borderId="11" xfId="0" applyNumberFormat="1"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38" fontId="5" fillId="0" borderId="12" xfId="1" applyFont="1" applyBorder="1" applyAlignment="1" applyProtection="1">
      <alignment horizontal="center" vertical="center" shrinkToFit="1"/>
      <protection locked="0"/>
    </xf>
    <xf numFmtId="0" fontId="8" fillId="0" borderId="0" xfId="0" applyFont="1" applyAlignment="1">
      <alignment vertical="center"/>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2" borderId="15" xfId="0" applyFill="1" applyBorder="1" applyAlignment="1">
      <alignment vertical="center"/>
    </xf>
    <xf numFmtId="0" fontId="0" fillId="0" borderId="15" xfId="0" applyBorder="1" applyAlignment="1" applyProtection="1">
      <alignment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6" fillId="2" borderId="0" xfId="0" applyFont="1" applyFill="1" applyAlignment="1">
      <alignment vertical="center"/>
    </xf>
    <xf numFmtId="49" fontId="7" fillId="0" borderId="14" xfId="0" applyNumberFormat="1" applyFont="1" applyBorder="1" applyAlignment="1">
      <alignment horizontal="center" vertical="center"/>
    </xf>
    <xf numFmtId="49" fontId="6" fillId="0" borderId="14" xfId="0" applyNumberFormat="1" applyFont="1" applyBorder="1" applyAlignment="1">
      <alignment horizontal="center" vertical="center" shrinkToFit="1"/>
    </xf>
    <xf numFmtId="0" fontId="9"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4" fillId="0" borderId="18" xfId="0" applyFont="1" applyBorder="1" applyAlignment="1">
      <alignment vertical="center" shrinkToFit="1"/>
    </xf>
    <xf numFmtId="0" fontId="4" fillId="0" borderId="4" xfId="0" applyFont="1" applyBorder="1" applyAlignment="1">
      <alignment vertical="center" shrinkToFit="1"/>
    </xf>
    <xf numFmtId="0" fontId="4" fillId="0" borderId="19" xfId="0" applyFont="1" applyBorder="1" applyAlignment="1">
      <alignment vertical="center" shrinkToFit="1"/>
    </xf>
    <xf numFmtId="0" fontId="7" fillId="0" borderId="1" xfId="0" applyFont="1" applyBorder="1" applyAlignment="1">
      <alignment vertical="center" shrinkToFit="1"/>
    </xf>
    <xf numFmtId="0" fontId="4" fillId="0" borderId="20" xfId="0" applyFont="1" applyBorder="1" applyAlignment="1">
      <alignment vertical="center" shrinkToFit="1"/>
    </xf>
    <xf numFmtId="0" fontId="8" fillId="0" borderId="0" xfId="0" applyFont="1" applyAlignment="1">
      <alignment horizontal="center"/>
    </xf>
    <xf numFmtId="0" fontId="11" fillId="0" borderId="0" xfId="0" applyFont="1"/>
    <xf numFmtId="0" fontId="11" fillId="0" borderId="0" xfId="0" applyFont="1" applyAlignment="1">
      <alignment horizont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9" fillId="0" borderId="0" xfId="0" applyFont="1"/>
    <xf numFmtId="0" fontId="9" fillId="0" borderId="23" xfId="0" applyFont="1" applyBorder="1" applyAlignment="1">
      <alignment horizontal="center" vertical="center"/>
    </xf>
    <xf numFmtId="0" fontId="6" fillId="0" borderId="24" xfId="0" applyFont="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8" fillId="0" borderId="0" xfId="0" applyFont="1" applyAlignment="1">
      <alignment horizontal="center" vertical="center"/>
    </xf>
    <xf numFmtId="0" fontId="4" fillId="0" borderId="0" xfId="0" applyFont="1" applyAlignment="1">
      <alignment shrinkToFit="1"/>
    </xf>
    <xf numFmtId="176" fontId="4" fillId="0" borderId="0" xfId="0" applyNumberFormat="1" applyFont="1" applyAlignment="1">
      <alignment shrinkToFit="1"/>
    </xf>
    <xf numFmtId="0" fontId="6" fillId="0" borderId="0" xfId="0" applyFont="1" applyAlignment="1">
      <alignment shrinkToFit="1"/>
    </xf>
    <xf numFmtId="0" fontId="7" fillId="0" borderId="0" xfId="0" applyFont="1"/>
    <xf numFmtId="176" fontId="6" fillId="0" borderId="0" xfId="0" applyNumberFormat="1" applyFont="1" applyAlignment="1">
      <alignment shrinkToFit="1"/>
    </xf>
    <xf numFmtId="0" fontId="9" fillId="0" borderId="0" xfId="0" applyFont="1" applyAlignment="1">
      <alignment horizontal="center"/>
    </xf>
    <xf numFmtId="49" fontId="6" fillId="0" borderId="0" xfId="0" applyNumberFormat="1" applyFont="1" applyAlignment="1">
      <alignment horizontal="right" vertical="center"/>
    </xf>
    <xf numFmtId="49" fontId="9" fillId="0" borderId="0" xfId="0" applyNumberFormat="1" applyFont="1" applyAlignment="1">
      <alignment horizontal="right" shrinkToFit="1"/>
    </xf>
    <xf numFmtId="0" fontId="9" fillId="0" borderId="1" xfId="0" applyFont="1" applyBorder="1" applyAlignment="1">
      <alignment vertical="center" shrinkToFit="1"/>
    </xf>
    <xf numFmtId="176" fontId="7" fillId="0" borderId="1" xfId="0" applyNumberFormat="1" applyFont="1" applyBorder="1" applyAlignment="1">
      <alignment horizontal="center" shrinkToFit="1"/>
    </xf>
    <xf numFmtId="0" fontId="7" fillId="0" borderId="25" xfId="0" applyFont="1" applyBorder="1" applyAlignment="1">
      <alignment horizontal="center" shrinkToFit="1"/>
    </xf>
    <xf numFmtId="0" fontId="7" fillId="0" borderId="1" xfId="0" applyFont="1" applyBorder="1" applyAlignment="1">
      <alignment horizontal="center"/>
    </xf>
    <xf numFmtId="0" fontId="7" fillId="0" borderId="26" xfId="0" applyFont="1" applyBorder="1" applyAlignment="1">
      <alignment horizontal="center" shrinkToFit="1"/>
    </xf>
    <xf numFmtId="176" fontId="7" fillId="0" borderId="26" xfId="0" applyNumberFormat="1" applyFont="1" applyBorder="1" applyAlignment="1">
      <alignment horizontal="center" shrinkToFit="1"/>
    </xf>
    <xf numFmtId="0" fontId="9" fillId="0" borderId="0" xfId="0" applyFont="1" applyAlignment="1">
      <alignment horizontal="center" vertical="center"/>
    </xf>
    <xf numFmtId="0" fontId="4" fillId="0" borderId="27" xfId="0" applyFont="1" applyBorder="1" applyAlignment="1">
      <alignment vertical="center" shrinkToFit="1"/>
    </xf>
    <xf numFmtId="38" fontId="4" fillId="0" borderId="27" xfId="1" applyFont="1" applyBorder="1" applyAlignment="1">
      <alignment horizontal="right" vertical="center" shrinkToFit="1"/>
    </xf>
    <xf numFmtId="38" fontId="10" fillId="0" borderId="28" xfId="1" applyFont="1" applyBorder="1" applyAlignment="1" applyProtection="1">
      <alignment vertical="center" shrinkToFit="1"/>
      <protection locked="0"/>
    </xf>
    <xf numFmtId="0" fontId="7" fillId="0" borderId="29" xfId="0" applyFont="1" applyBorder="1" applyAlignment="1">
      <alignment horizontal="center" vertical="center"/>
    </xf>
    <xf numFmtId="0" fontId="4" fillId="0" borderId="29" xfId="0" applyFont="1" applyBorder="1" applyAlignment="1">
      <alignment horizontal="center" vertical="center" shrinkToFit="1"/>
    </xf>
    <xf numFmtId="0" fontId="7" fillId="0" borderId="30" xfId="0" applyFont="1" applyBorder="1" applyAlignment="1">
      <alignment horizontal="center" vertical="center"/>
    </xf>
    <xf numFmtId="0" fontId="14" fillId="0" borderId="0" xfId="0" applyFont="1"/>
    <xf numFmtId="38" fontId="4" fillId="0" borderId="4" xfId="1" applyFont="1" applyBorder="1" applyAlignment="1">
      <alignment vertical="center" shrinkToFit="1"/>
    </xf>
    <xf numFmtId="49" fontId="7" fillId="0" borderId="6" xfId="0" applyNumberFormat="1" applyFont="1" applyBorder="1" applyAlignment="1">
      <alignment horizontal="center" vertical="center"/>
    </xf>
    <xf numFmtId="0" fontId="4" fillId="0" borderId="6" xfId="0" applyFont="1" applyBorder="1" applyAlignment="1">
      <alignment horizontal="center" vertical="center" shrinkToFit="1"/>
    </xf>
    <xf numFmtId="0" fontId="11" fillId="0" borderId="0" xfId="0" applyFont="1" applyAlignment="1">
      <alignment horizontal="center" vertical="center"/>
    </xf>
    <xf numFmtId="0" fontId="4" fillId="0" borderId="9" xfId="0" applyFont="1" applyBorder="1" applyAlignment="1">
      <alignment vertical="center" shrinkToFit="1"/>
    </xf>
    <xf numFmtId="38" fontId="4" fillId="0" borderId="9" xfId="1" applyFont="1" applyBorder="1" applyAlignment="1">
      <alignment vertical="center" shrinkToFit="1"/>
    </xf>
    <xf numFmtId="0" fontId="2" fillId="0" borderId="8" xfId="0" applyFont="1" applyBorder="1" applyAlignment="1">
      <alignment horizontal="center" vertical="center"/>
    </xf>
    <xf numFmtId="0" fontId="7" fillId="0" borderId="11" xfId="0" applyFont="1" applyBorder="1" applyAlignment="1">
      <alignment horizontal="center" vertical="center"/>
    </xf>
    <xf numFmtId="0" fontId="4" fillId="0" borderId="11" xfId="0" applyFont="1" applyBorder="1" applyAlignment="1">
      <alignment horizontal="center" vertical="center" shrinkToFit="1"/>
    </xf>
    <xf numFmtId="0" fontId="7" fillId="0" borderId="8" xfId="0" applyFont="1" applyBorder="1" applyAlignment="1">
      <alignment horizontal="center" vertical="center"/>
    </xf>
    <xf numFmtId="38" fontId="4" fillId="0" borderId="27" xfId="1" applyFont="1" applyBorder="1" applyAlignment="1">
      <alignment vertical="center" shrinkToFit="1"/>
    </xf>
    <xf numFmtId="38" fontId="4" fillId="0" borderId="18" xfId="1" applyFont="1" applyBorder="1" applyAlignment="1">
      <alignment vertical="center" shrinkToFit="1"/>
    </xf>
    <xf numFmtId="38" fontId="10" fillId="0" borderId="31" xfId="1" applyFont="1" applyBorder="1" applyAlignment="1" applyProtection="1">
      <alignment vertical="center" shrinkToFit="1"/>
      <protection locked="0"/>
    </xf>
    <xf numFmtId="0" fontId="7" fillId="0" borderId="32" xfId="0" applyFont="1" applyBorder="1" applyAlignment="1">
      <alignment horizontal="center" vertical="center"/>
    </xf>
    <xf numFmtId="49" fontId="7" fillId="0" borderId="32" xfId="0" applyNumberFormat="1" applyFont="1" applyBorder="1" applyAlignment="1">
      <alignment horizontal="center" vertical="center"/>
    </xf>
    <xf numFmtId="0" fontId="4" fillId="0" borderId="32" xfId="0" applyFont="1" applyBorder="1" applyAlignment="1">
      <alignment horizontal="center" vertical="center" shrinkToFit="1"/>
    </xf>
    <xf numFmtId="0" fontId="7" fillId="0" borderId="33" xfId="0" applyFont="1" applyBorder="1" applyAlignment="1">
      <alignment horizontal="center" vertical="center"/>
    </xf>
    <xf numFmtId="49" fontId="7" fillId="0" borderId="2" xfId="0" applyNumberFormat="1" applyFont="1" applyBorder="1" applyAlignment="1">
      <alignment horizontal="right" vertical="center"/>
    </xf>
    <xf numFmtId="38" fontId="4" fillId="0" borderId="25" xfId="1" applyFont="1" applyBorder="1" applyAlignment="1">
      <alignment horizontal="right" vertical="center" shrinkToFit="1"/>
    </xf>
    <xf numFmtId="38" fontId="12" fillId="0" borderId="26" xfId="1" applyFont="1" applyBorder="1" applyAlignment="1">
      <alignment vertical="center" shrinkToFit="1"/>
    </xf>
    <xf numFmtId="0" fontId="4" fillId="0" borderId="1" xfId="0" applyFont="1" applyBorder="1" applyAlignment="1">
      <alignment vertical="center" shrinkToFit="1"/>
    </xf>
    <xf numFmtId="38" fontId="10" fillId="0" borderId="26" xfId="1" applyFont="1" applyBorder="1" applyAlignment="1">
      <alignment vertical="center" shrinkToFit="1"/>
    </xf>
    <xf numFmtId="0" fontId="16" fillId="0" borderId="0" xfId="0" applyFont="1" applyAlignment="1">
      <alignment horizontal="center" vertical="center"/>
    </xf>
    <xf numFmtId="0" fontId="16" fillId="0" borderId="0" xfId="0" applyFont="1"/>
    <xf numFmtId="38" fontId="4" fillId="0" borderId="20" xfId="1" applyFont="1" applyBorder="1" applyAlignment="1">
      <alignment vertical="center" shrinkToFit="1"/>
    </xf>
    <xf numFmtId="38" fontId="10" fillId="0" borderId="34" xfId="1" applyFont="1" applyBorder="1" applyAlignment="1" applyProtection="1">
      <alignment vertical="center" shrinkToFit="1"/>
      <protection locked="0"/>
    </xf>
    <xf numFmtId="0" fontId="7" fillId="0" borderId="35" xfId="0" applyFont="1" applyBorder="1" applyAlignment="1">
      <alignment horizontal="center" vertical="center"/>
    </xf>
    <xf numFmtId="49" fontId="7" fillId="0" borderId="35" xfId="0" applyNumberFormat="1" applyFont="1" applyBorder="1" applyAlignment="1">
      <alignment horizontal="center" vertical="center"/>
    </xf>
    <xf numFmtId="0" fontId="4" fillId="0" borderId="35" xfId="0" applyFont="1" applyBorder="1" applyAlignment="1">
      <alignment horizontal="center" vertical="center" shrinkToFit="1"/>
    </xf>
    <xf numFmtId="0" fontId="7" fillId="0" borderId="36" xfId="0" applyFont="1" applyBorder="1" applyAlignment="1">
      <alignment horizontal="center" vertical="center"/>
    </xf>
    <xf numFmtId="38" fontId="4" fillId="0" borderId="19" xfId="1" applyFont="1" applyBorder="1" applyAlignment="1">
      <alignment vertical="center" shrinkToFit="1"/>
    </xf>
    <xf numFmtId="38" fontId="10" fillId="0" borderId="37" xfId="1" applyFont="1" applyBorder="1" applyAlignment="1" applyProtection="1">
      <alignment vertical="center" shrinkToFit="1"/>
      <protection locked="0"/>
    </xf>
    <xf numFmtId="0" fontId="7" fillId="0" borderId="38" xfId="0" applyFont="1" applyBorder="1" applyAlignment="1">
      <alignment horizontal="center" vertical="center"/>
    </xf>
    <xf numFmtId="49" fontId="7" fillId="0" borderId="38" xfId="0" applyNumberFormat="1" applyFont="1" applyBorder="1" applyAlignment="1">
      <alignment horizontal="center" vertical="center"/>
    </xf>
    <xf numFmtId="0" fontId="4" fillId="0" borderId="38" xfId="0" applyFont="1" applyBorder="1" applyAlignment="1">
      <alignment horizontal="center" vertical="center" shrinkToFit="1"/>
    </xf>
    <xf numFmtId="0" fontId="7" fillId="0" borderId="40" xfId="0" applyFont="1" applyBorder="1" applyAlignment="1">
      <alignment horizontal="center" vertical="center"/>
    </xf>
    <xf numFmtId="0" fontId="14"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38" fontId="4" fillId="0" borderId="19" xfId="1" applyFont="1" applyBorder="1" applyAlignment="1">
      <alignment horizontal="right" vertical="center" shrinkToFit="1"/>
    </xf>
    <xf numFmtId="38" fontId="4" fillId="0" borderId="18" xfId="1" applyFont="1" applyBorder="1" applyAlignment="1">
      <alignment horizontal="right" vertical="center" shrinkToFit="1"/>
    </xf>
    <xf numFmtId="49" fontId="4" fillId="0" borderId="0" xfId="0" applyNumberFormat="1" applyFont="1" applyAlignment="1">
      <alignment horizontal="right" vertical="center" shrinkToFit="1"/>
    </xf>
    <xf numFmtId="176" fontId="6" fillId="0" borderId="0" xfId="0" applyNumberFormat="1" applyFont="1" applyAlignment="1">
      <alignment vertical="center" shrinkToFit="1"/>
    </xf>
    <xf numFmtId="0" fontId="4" fillId="0" borderId="0" xfId="0" applyFont="1" applyAlignment="1">
      <alignment vertical="center" shrinkToFit="1"/>
    </xf>
    <xf numFmtId="177" fontId="4" fillId="0" borderId="0" xfId="0" applyNumberFormat="1" applyFont="1" applyAlignment="1">
      <alignment horizontal="right" vertical="center" shrinkToFit="1"/>
    </xf>
    <xf numFmtId="176" fontId="4" fillId="0" borderId="0" xfId="0" applyNumberFormat="1" applyFont="1" applyAlignment="1">
      <alignment horizontal="right" vertical="center"/>
    </xf>
    <xf numFmtId="0" fontId="7" fillId="0" borderId="1" xfId="0" applyFont="1" applyBorder="1" applyAlignment="1">
      <alignment horizontal="center" shrinkToFit="1"/>
    </xf>
    <xf numFmtId="38" fontId="4" fillId="0" borderId="20" xfId="1" applyFont="1" applyBorder="1" applyAlignment="1">
      <alignment horizontal="right" vertical="center" shrinkToFit="1"/>
    </xf>
    <xf numFmtId="38" fontId="10" fillId="0" borderId="41" xfId="1" applyFont="1" applyBorder="1" applyAlignment="1" applyProtection="1">
      <alignment vertical="center" shrinkToFit="1"/>
      <protection locked="0"/>
    </xf>
    <xf numFmtId="38" fontId="10" fillId="0" borderId="42" xfId="1" applyFont="1" applyBorder="1" applyAlignment="1" applyProtection="1">
      <alignment vertical="center" shrinkToFit="1"/>
      <protection locked="0"/>
    </xf>
    <xf numFmtId="38" fontId="10" fillId="0" borderId="43" xfId="1" applyFont="1" applyBorder="1" applyAlignment="1" applyProtection="1">
      <alignment vertical="center" shrinkToFit="1"/>
      <protection locked="0"/>
    </xf>
    <xf numFmtId="38" fontId="10" fillId="0" borderId="7" xfId="1" applyFont="1" applyBorder="1" applyAlignment="1" applyProtection="1">
      <alignment vertical="center" shrinkToFit="1"/>
      <protection locked="0"/>
    </xf>
    <xf numFmtId="38" fontId="10" fillId="0" borderId="12" xfId="1" applyFont="1" applyBorder="1" applyAlignment="1" applyProtection="1">
      <alignment vertical="center" shrinkToFit="1"/>
      <protection locked="0"/>
    </xf>
    <xf numFmtId="38" fontId="10" fillId="0" borderId="44" xfId="1" applyFont="1" applyBorder="1" applyAlignment="1" applyProtection="1">
      <alignment vertical="center" shrinkToFit="1"/>
      <protection locked="0"/>
    </xf>
    <xf numFmtId="38" fontId="10" fillId="0" borderId="45" xfId="1" applyFont="1" applyBorder="1" applyAlignment="1">
      <alignment vertical="center" shrinkToFit="1"/>
    </xf>
    <xf numFmtId="0" fontId="20" fillId="0" borderId="0" xfId="0" applyFont="1" applyAlignment="1">
      <alignment horizontal="center" vertical="center"/>
    </xf>
    <xf numFmtId="0" fontId="20" fillId="0" borderId="0" xfId="0" applyFont="1"/>
    <xf numFmtId="0" fontId="22" fillId="0" borderId="0" xfId="0" applyFont="1" applyAlignment="1">
      <alignment horizontal="center" vertical="center"/>
    </xf>
    <xf numFmtId="0" fontId="22" fillId="0" borderId="0" xfId="0" applyFont="1"/>
    <xf numFmtId="176" fontId="7" fillId="0" borderId="0" xfId="0" applyNumberFormat="1" applyFont="1"/>
    <xf numFmtId="176" fontId="7" fillId="0" borderId="1" xfId="0" applyNumberFormat="1" applyFont="1" applyBorder="1" applyAlignment="1">
      <alignment horizontal="center"/>
    </xf>
    <xf numFmtId="176" fontId="9" fillId="0" borderId="1" xfId="0" applyNumberFormat="1" applyFont="1" applyBorder="1" applyAlignment="1">
      <alignment horizontal="center" shrinkToFit="1"/>
    </xf>
    <xf numFmtId="176" fontId="7" fillId="0" borderId="2" xfId="0" applyNumberFormat="1" applyFont="1" applyBorder="1" applyAlignment="1">
      <alignment horizontal="center"/>
    </xf>
    <xf numFmtId="38" fontId="21" fillId="0" borderId="46" xfId="1" applyFont="1" applyBorder="1" applyAlignment="1" applyProtection="1">
      <alignment vertical="center"/>
      <protection locked="0"/>
    </xf>
    <xf numFmtId="38" fontId="15" fillId="0" borderId="46" xfId="1" applyFont="1" applyBorder="1" applyAlignment="1" applyProtection="1">
      <alignment vertical="center" shrinkToFit="1"/>
      <protection locked="0"/>
    </xf>
    <xf numFmtId="38" fontId="10" fillId="0" borderId="46" xfId="1" applyFont="1" applyBorder="1" applyAlignment="1" applyProtection="1">
      <alignment vertical="center" shrinkToFit="1"/>
      <protection locked="0"/>
    </xf>
    <xf numFmtId="38" fontId="21" fillId="0" borderId="47" xfId="1" applyFont="1" applyBorder="1" applyAlignment="1" applyProtection="1">
      <alignment vertical="center"/>
      <protection locked="0"/>
    </xf>
    <xf numFmtId="0" fontId="17" fillId="0" borderId="19" xfId="0" applyFont="1" applyBorder="1" applyAlignment="1">
      <alignment horizontal="right" vertical="center" shrinkToFit="1"/>
    </xf>
    <xf numFmtId="38" fontId="17" fillId="0" borderId="19" xfId="1" applyFont="1" applyBorder="1" applyAlignment="1">
      <alignment vertical="center" shrinkToFit="1"/>
    </xf>
    <xf numFmtId="38" fontId="21" fillId="0" borderId="48" xfId="1" applyFont="1" applyBorder="1" applyAlignment="1" applyProtection="1">
      <alignment vertical="center"/>
      <protection locked="0"/>
    </xf>
    <xf numFmtId="38" fontId="15" fillId="0" borderId="48" xfId="1" applyFont="1" applyBorder="1" applyAlignment="1" applyProtection="1">
      <alignment vertical="center" shrinkToFit="1"/>
      <protection locked="0"/>
    </xf>
    <xf numFmtId="38" fontId="10" fillId="0" borderId="48" xfId="1" applyFont="1" applyBorder="1" applyAlignment="1" applyProtection="1">
      <alignment vertical="center" shrinkToFit="1"/>
      <protection locked="0"/>
    </xf>
    <xf numFmtId="38" fontId="21" fillId="0" borderId="49" xfId="1" applyFont="1" applyBorder="1" applyAlignment="1" applyProtection="1">
      <alignment vertical="center"/>
      <protection locked="0"/>
    </xf>
    <xf numFmtId="38" fontId="21" fillId="0" borderId="50" xfId="1" applyFont="1" applyBorder="1" applyAlignment="1" applyProtection="1">
      <alignment vertical="center"/>
      <protection locked="0"/>
    </xf>
    <xf numFmtId="0" fontId="17" fillId="0" borderId="18" xfId="0" applyFont="1" applyBorder="1" applyAlignment="1">
      <alignment horizontal="right" vertical="center" shrinkToFit="1"/>
    </xf>
    <xf numFmtId="38" fontId="17" fillId="0" borderId="18" xfId="1" applyFont="1" applyBorder="1" applyAlignment="1">
      <alignment vertical="center" shrinkToFit="1"/>
    </xf>
    <xf numFmtId="38" fontId="15" fillId="0" borderId="50" xfId="1" applyFont="1" applyBorder="1" applyAlignment="1" applyProtection="1">
      <alignment vertical="center" shrinkToFit="1"/>
      <protection locked="0"/>
    </xf>
    <xf numFmtId="38" fontId="10" fillId="0" borderId="50" xfId="1" applyFont="1" applyBorder="1" applyAlignment="1" applyProtection="1">
      <alignment vertical="center" shrinkToFit="1"/>
      <protection locked="0"/>
    </xf>
    <xf numFmtId="38" fontId="21" fillId="0" borderId="51" xfId="1" applyFont="1" applyBorder="1" applyAlignment="1" applyProtection="1">
      <alignment vertical="center"/>
      <protection locked="0"/>
    </xf>
    <xf numFmtId="0" fontId="17" fillId="0" borderId="19" xfId="0" applyFont="1" applyBorder="1" applyAlignment="1">
      <alignment vertical="center" shrinkToFit="1"/>
    </xf>
    <xf numFmtId="38" fontId="19" fillId="0" borderId="1" xfId="1" applyFont="1" applyBorder="1" applyAlignment="1">
      <alignment vertical="center"/>
    </xf>
    <xf numFmtId="38" fontId="17" fillId="0" borderId="1" xfId="1" applyFont="1" applyBorder="1" applyAlignment="1">
      <alignment vertical="center" shrinkToFit="1"/>
    </xf>
    <xf numFmtId="38" fontId="12" fillId="0" borderId="45" xfId="1" applyFont="1" applyBorder="1" applyAlignment="1">
      <alignment vertical="center" shrinkToFit="1"/>
    </xf>
    <xf numFmtId="176" fontId="7" fillId="0" borderId="0" xfId="0" applyNumberFormat="1" applyFont="1" applyAlignment="1">
      <alignment vertical="center"/>
    </xf>
    <xf numFmtId="176" fontId="4" fillId="0" borderId="0" xfId="0" applyNumberFormat="1" applyFont="1" applyAlignment="1">
      <alignment vertical="center" shrinkToFit="1"/>
    </xf>
    <xf numFmtId="176" fontId="6" fillId="0" borderId="14" xfId="0" applyNumberFormat="1" applyFont="1" applyBorder="1" applyAlignment="1">
      <alignment vertical="center" shrinkToFit="1"/>
    </xf>
    <xf numFmtId="0" fontId="4" fillId="0" borderId="1" xfId="0" applyFont="1" applyBorder="1" applyAlignment="1">
      <alignment horizontal="center"/>
    </xf>
    <xf numFmtId="176" fontId="4" fillId="0" borderId="1" xfId="0" applyNumberFormat="1" applyFont="1" applyBorder="1" applyAlignment="1">
      <alignment horizontal="center" shrinkToFit="1"/>
    </xf>
    <xf numFmtId="0" fontId="6" fillId="0" borderId="1" xfId="0" applyFont="1" applyBorder="1" applyAlignment="1">
      <alignment horizontal="center" shrinkToFit="1"/>
    </xf>
    <xf numFmtId="0" fontId="2" fillId="0" borderId="1" xfId="0" applyFont="1" applyBorder="1" applyAlignment="1">
      <alignment horizontal="right" vertical="center"/>
    </xf>
    <xf numFmtId="176" fontId="2" fillId="0" borderId="1" xfId="0" applyNumberFormat="1" applyFont="1" applyBorder="1" applyAlignment="1">
      <alignment horizontal="right" vertical="center"/>
    </xf>
    <xf numFmtId="0" fontId="13" fillId="3" borderId="52" xfId="0" applyFont="1" applyFill="1" applyBorder="1" applyAlignment="1">
      <alignment horizontal="center" vertical="center"/>
    </xf>
    <xf numFmtId="0" fontId="6" fillId="0" borderId="13" xfId="0" applyFont="1" applyBorder="1" applyAlignment="1">
      <alignment horizontal="right" vertical="center"/>
    </xf>
    <xf numFmtId="0" fontId="6" fillId="0" borderId="53" xfId="0" applyFont="1" applyBorder="1" applyAlignment="1">
      <alignment horizontal="left" vertical="center"/>
    </xf>
    <xf numFmtId="0" fontId="2" fillId="0" borderId="12" xfId="0" applyFont="1" applyBorder="1" applyAlignment="1">
      <alignment horizontal="center" vertical="center"/>
    </xf>
    <xf numFmtId="0" fontId="4" fillId="0" borderId="0" xfId="0" applyFont="1" applyAlignment="1">
      <alignment horizontal="right" vertical="center"/>
    </xf>
    <xf numFmtId="38" fontId="4" fillId="0" borderId="0" xfId="1" applyFont="1" applyAlignment="1">
      <alignment vertical="center"/>
    </xf>
    <xf numFmtId="0" fontId="6" fillId="0" borderId="55" xfId="0" applyFont="1" applyBorder="1" applyAlignment="1">
      <alignment horizontal="left" vertical="center"/>
    </xf>
    <xf numFmtId="0" fontId="6" fillId="0" borderId="14" xfId="0" applyFont="1" applyBorder="1" applyAlignment="1">
      <alignment horizontal="right" vertical="center"/>
    </xf>
    <xf numFmtId="0" fontId="6" fillId="0" borderId="14" xfId="0" applyFont="1" applyBorder="1" applyAlignment="1">
      <alignment horizontal="left" vertical="center"/>
    </xf>
    <xf numFmtId="0" fontId="2" fillId="0" borderId="9" xfId="0" applyFont="1" applyBorder="1" applyAlignment="1">
      <alignment horizontal="center" vertical="center"/>
    </xf>
    <xf numFmtId="38" fontId="6" fillId="0" borderId="1" xfId="1" applyFont="1" applyBorder="1" applyAlignment="1">
      <alignment vertical="center"/>
    </xf>
    <xf numFmtId="0" fontId="1" fillId="0" borderId="0" xfId="0" applyFont="1" applyAlignment="1">
      <alignment vertical="center"/>
    </xf>
    <xf numFmtId="0" fontId="4" fillId="0" borderId="1" xfId="0" applyFont="1" applyBorder="1" applyAlignment="1">
      <alignment vertical="center"/>
    </xf>
    <xf numFmtId="38" fontId="7" fillId="0" borderId="1" xfId="0" applyNumberFormat="1" applyFont="1" applyBorder="1" applyAlignment="1">
      <alignment vertical="center" shrinkToFit="1"/>
    </xf>
    <xf numFmtId="0" fontId="13" fillId="4" borderId="0" xfId="0" applyFont="1" applyFill="1" applyAlignment="1">
      <alignment horizontal="center" vertical="center"/>
    </xf>
    <xf numFmtId="0" fontId="6" fillId="0" borderId="45" xfId="0" applyFont="1" applyBorder="1" applyAlignment="1">
      <alignment horizontal="center" vertical="center" shrinkToFit="1"/>
    </xf>
    <xf numFmtId="0" fontId="0" fillId="2" borderId="0" xfId="0" applyFill="1" applyAlignment="1">
      <alignment horizontal="right" vertical="center"/>
    </xf>
    <xf numFmtId="49" fontId="0" fillId="0" borderId="0" xfId="0" applyNumberFormat="1" applyAlignment="1">
      <alignment horizontal="right" vertical="center"/>
    </xf>
    <xf numFmtId="38" fontId="12" fillId="0" borderId="45" xfId="0" applyNumberFormat="1" applyFont="1" applyBorder="1" applyAlignment="1">
      <alignment vertical="center" shrinkToFit="1"/>
    </xf>
    <xf numFmtId="0" fontId="6" fillId="0" borderId="0" xfId="0" applyFont="1" applyAlignment="1" applyProtection="1">
      <alignment horizontal="center" vertical="center" shrinkToFit="1"/>
      <protection locked="0"/>
    </xf>
    <xf numFmtId="0" fontId="6" fillId="0" borderId="56"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7" fillId="0" borderId="2" xfId="0" applyFont="1" applyBorder="1" applyAlignment="1">
      <alignment horizontal="right" vertical="center"/>
    </xf>
    <xf numFmtId="38" fontId="17" fillId="0" borderId="56" xfId="1" applyFont="1" applyBorder="1" applyAlignment="1">
      <alignment vertical="center" shrinkToFit="1"/>
    </xf>
    <xf numFmtId="0" fontId="4" fillId="0" borderId="56" xfId="0" applyFont="1" applyBorder="1" applyAlignment="1">
      <alignment horizontal="center"/>
    </xf>
    <xf numFmtId="0" fontId="7" fillId="0" borderId="57" xfId="0" applyFont="1" applyBorder="1" applyAlignment="1">
      <alignment horizontal="center" vertical="center"/>
    </xf>
    <xf numFmtId="0" fontId="7" fillId="0" borderId="56" xfId="0" applyFont="1" applyBorder="1" applyAlignment="1">
      <alignment vertical="center"/>
    </xf>
    <xf numFmtId="176" fontId="4" fillId="0" borderId="56" xfId="0" applyNumberFormat="1" applyFont="1" applyBorder="1" applyAlignment="1">
      <alignment horizontal="center" shrinkToFit="1"/>
    </xf>
    <xf numFmtId="0" fontId="6" fillId="0" borderId="56" xfId="0" applyFont="1" applyBorder="1" applyAlignment="1">
      <alignment horizontal="center" shrinkToFit="1"/>
    </xf>
    <xf numFmtId="0" fontId="4" fillId="0" borderId="56" xfId="0" applyFont="1" applyBorder="1" applyAlignment="1">
      <alignment vertical="center" shrinkToFit="1"/>
    </xf>
    <xf numFmtId="0" fontId="4" fillId="0" borderId="56" xfId="0" applyFont="1" applyBorder="1" applyAlignment="1">
      <alignment horizontal="center" vertical="center" shrinkToFit="1"/>
    </xf>
    <xf numFmtId="0" fontId="2" fillId="0" borderId="56" xfId="0" applyFont="1" applyBorder="1" applyAlignment="1">
      <alignment horizontal="right" vertical="center"/>
    </xf>
    <xf numFmtId="38" fontId="7" fillId="0" borderId="56" xfId="0" applyNumberFormat="1" applyFont="1" applyBorder="1" applyAlignment="1">
      <alignment vertical="center" shrinkToFit="1"/>
    </xf>
    <xf numFmtId="0" fontId="4" fillId="0" borderId="56" xfId="0" applyFont="1" applyBorder="1" applyAlignment="1">
      <alignment horizontal="center" vertical="center"/>
    </xf>
    <xf numFmtId="176" fontId="2" fillId="0" borderId="56" xfId="0" applyNumberFormat="1" applyFont="1" applyBorder="1" applyAlignment="1">
      <alignment horizontal="right" vertical="center"/>
    </xf>
    <xf numFmtId="0" fontId="4" fillId="0" borderId="56" xfId="0" applyFont="1" applyBorder="1" applyAlignment="1">
      <alignment vertical="center"/>
    </xf>
    <xf numFmtId="0" fontId="23" fillId="0" borderId="0" xfId="0" applyFont="1" applyAlignment="1">
      <alignment vertical="center"/>
    </xf>
    <xf numFmtId="0" fontId="13" fillId="4" borderId="21" xfId="0" applyFont="1" applyFill="1" applyBorder="1" applyAlignment="1">
      <alignment horizontal="right" vertical="center"/>
    </xf>
    <xf numFmtId="0" fontId="13" fillId="4" borderId="58" xfId="0" applyFont="1" applyFill="1" applyBorder="1" applyAlignment="1">
      <alignment horizontal="right" vertical="center"/>
    </xf>
    <xf numFmtId="0" fontId="13" fillId="4" borderId="23" xfId="0" applyFont="1" applyFill="1" applyBorder="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4" fillId="0" borderId="54" xfId="0" applyFont="1" applyBorder="1" applyAlignment="1">
      <alignment horizontal="center" vertical="center"/>
    </xf>
    <xf numFmtId="0" fontId="4" fillId="0" borderId="45" xfId="0" applyFont="1" applyBorder="1" applyAlignment="1">
      <alignment horizontal="center" vertical="center"/>
    </xf>
    <xf numFmtId="0" fontId="6" fillId="0" borderId="2" xfId="0" applyFont="1" applyBorder="1" applyAlignment="1">
      <alignment vertical="center"/>
    </xf>
    <xf numFmtId="38" fontId="4" fillId="0" borderId="1" xfId="1" applyFont="1" applyBorder="1" applyAlignment="1">
      <alignment vertical="center" shrinkToFit="1"/>
    </xf>
    <xf numFmtId="38" fontId="6" fillId="0" borderId="1" xfId="1" applyFont="1" applyBorder="1" applyAlignment="1">
      <alignment vertical="center" shrinkToFit="1"/>
    </xf>
    <xf numFmtId="38" fontId="6" fillId="0" borderId="0" xfId="1" applyFont="1" applyAlignment="1">
      <alignment horizontal="right" vertical="center" shrinkToFit="1"/>
    </xf>
    <xf numFmtId="38" fontId="4" fillId="0" borderId="54" xfId="0" applyNumberFormat="1" applyFont="1" applyBorder="1" applyAlignment="1">
      <alignment vertical="center" shrinkToFit="1"/>
    </xf>
    <xf numFmtId="38" fontId="6" fillId="0" borderId="0" xfId="1" applyFont="1" applyAlignment="1">
      <alignment vertical="center" shrinkToFit="1"/>
    </xf>
    <xf numFmtId="0" fontId="9" fillId="0" borderId="2" xfId="0" applyFont="1" applyBorder="1" applyAlignment="1">
      <alignment horizontal="right" vertical="center"/>
    </xf>
    <xf numFmtId="0" fontId="4" fillId="2" borderId="54" xfId="0" applyFont="1" applyFill="1" applyBorder="1" applyAlignment="1">
      <alignment vertical="center" shrinkToFit="1"/>
    </xf>
    <xf numFmtId="38" fontId="4" fillId="0" borderId="0" xfId="1" applyFont="1" applyAlignment="1">
      <alignment vertical="center" shrinkToFit="1"/>
    </xf>
    <xf numFmtId="0" fontId="6" fillId="0" borderId="2" xfId="0" applyFont="1" applyBorder="1" applyAlignment="1">
      <alignment horizontal="right" vertical="center"/>
    </xf>
    <xf numFmtId="0" fontId="9" fillId="0" borderId="59" xfId="0" applyFont="1" applyBorder="1" applyAlignment="1">
      <alignment horizontal="center" vertical="center"/>
    </xf>
    <xf numFmtId="38" fontId="4" fillId="0" borderId="60" xfId="1" applyFont="1" applyBorder="1" applyAlignment="1">
      <alignment vertical="center" shrinkToFit="1"/>
    </xf>
    <xf numFmtId="38" fontId="6" fillId="0" borderId="60" xfId="1" applyFont="1" applyBorder="1" applyAlignment="1">
      <alignment vertical="center" shrinkToFit="1"/>
    </xf>
    <xf numFmtId="38" fontId="6" fillId="0" borderId="60" xfId="1" applyFont="1" applyBorder="1" applyAlignment="1">
      <alignment horizontal="center" vertical="center"/>
    </xf>
    <xf numFmtId="38" fontId="4"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4"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6" fillId="0" borderId="64" xfId="0" applyFont="1" applyBorder="1" applyAlignment="1">
      <alignment vertical="center"/>
    </xf>
    <xf numFmtId="38" fontId="6" fillId="0" borderId="65" xfId="1" applyFont="1" applyBorder="1" applyAlignment="1">
      <alignment horizontal="right" vertical="center"/>
    </xf>
    <xf numFmtId="38" fontId="6" fillId="0" borderId="52" xfId="1" applyFont="1" applyBorder="1" applyAlignment="1">
      <alignment horizontal="right" vertical="center"/>
    </xf>
    <xf numFmtId="0" fontId="4" fillId="2" borderId="1" xfId="0" applyFont="1" applyFill="1" applyBorder="1" applyAlignment="1">
      <alignment horizontal="center"/>
    </xf>
    <xf numFmtId="0" fontId="4" fillId="2" borderId="1" xfId="0" applyFont="1" applyFill="1" applyBorder="1" applyAlignment="1">
      <alignment vertical="center" shrinkToFit="1"/>
    </xf>
    <xf numFmtId="176" fontId="4" fillId="2" borderId="1" xfId="0" applyNumberFormat="1" applyFont="1" applyFill="1" applyBorder="1" applyAlignment="1">
      <alignment horizontal="center" shrinkToFit="1"/>
    </xf>
    <xf numFmtId="176" fontId="6" fillId="2" borderId="1" xfId="0" applyNumberFormat="1" applyFont="1" applyFill="1" applyBorder="1" applyAlignment="1">
      <alignment horizontal="center" shrinkToFit="1"/>
    </xf>
    <xf numFmtId="0" fontId="4" fillId="2" borderId="1" xfId="0" applyFont="1" applyFill="1" applyBorder="1" applyAlignment="1">
      <alignment horizontal="center" shrinkToFit="1"/>
    </xf>
    <xf numFmtId="0" fontId="6" fillId="2" borderId="1" xfId="0" applyFont="1" applyFill="1" applyBorder="1" applyAlignment="1">
      <alignment horizontal="center" shrinkToFit="1"/>
    </xf>
    <xf numFmtId="0" fontId="4" fillId="2" borderId="1" xfId="0" applyFont="1" applyFill="1" applyBorder="1" applyAlignment="1">
      <alignment shrinkToFit="1"/>
    </xf>
    <xf numFmtId="176" fontId="4" fillId="2" borderId="1" xfId="0" applyNumberFormat="1" applyFont="1" applyFill="1" applyBorder="1" applyAlignment="1">
      <alignment shrinkToFit="1"/>
    </xf>
    <xf numFmtId="176" fontId="6" fillId="2" borderId="26" xfId="0" applyNumberFormat="1" applyFont="1" applyFill="1" applyBorder="1" applyAlignment="1">
      <alignment shrinkToFit="1"/>
    </xf>
    <xf numFmtId="0" fontId="4" fillId="2" borderId="56" xfId="0" applyFont="1" applyFill="1" applyBorder="1" applyAlignment="1">
      <alignment horizontal="center"/>
    </xf>
    <xf numFmtId="0" fontId="4" fillId="2" borderId="56" xfId="0" applyFont="1" applyFill="1" applyBorder="1" applyAlignment="1">
      <alignment vertical="center" shrinkToFit="1"/>
    </xf>
    <xf numFmtId="176" fontId="4" fillId="2" borderId="56" xfId="0" applyNumberFormat="1" applyFont="1" applyFill="1" applyBorder="1" applyAlignment="1">
      <alignment horizontal="center" shrinkToFit="1"/>
    </xf>
    <xf numFmtId="176" fontId="6" fillId="2" borderId="56" xfId="0" applyNumberFormat="1" applyFont="1" applyFill="1" applyBorder="1" applyAlignment="1">
      <alignment horizontal="center" shrinkToFit="1"/>
    </xf>
    <xf numFmtId="0" fontId="4" fillId="2" borderId="56" xfId="0" applyFont="1" applyFill="1" applyBorder="1" applyAlignment="1">
      <alignment horizontal="center" shrinkToFit="1"/>
    </xf>
    <xf numFmtId="0" fontId="6" fillId="2" borderId="56" xfId="0" applyFont="1" applyFill="1" applyBorder="1" applyAlignment="1">
      <alignment horizontal="center" shrinkToFit="1"/>
    </xf>
    <xf numFmtId="0" fontId="4" fillId="2" borderId="56" xfId="0" applyFont="1" applyFill="1" applyBorder="1" applyAlignment="1">
      <alignment shrinkToFit="1"/>
    </xf>
    <xf numFmtId="176" fontId="4" fillId="2" borderId="56" xfId="0" applyNumberFormat="1" applyFont="1" applyFill="1" applyBorder="1" applyAlignment="1">
      <alignment shrinkToFit="1"/>
    </xf>
    <xf numFmtId="176" fontId="6" fillId="2" borderId="65" xfId="0" applyNumberFormat="1" applyFont="1" applyFill="1" applyBorder="1" applyAlignment="1">
      <alignment shrinkToFit="1"/>
    </xf>
    <xf numFmtId="0" fontId="6" fillId="0" borderId="66" xfId="0" applyFont="1" applyBorder="1" applyAlignment="1">
      <alignment vertical="center"/>
    </xf>
    <xf numFmtId="38" fontId="6" fillId="0" borderId="37" xfId="1" applyFont="1" applyBorder="1" applyAlignment="1">
      <alignment horizontal="right" vertical="center"/>
    </xf>
    <xf numFmtId="49" fontId="9" fillId="0" borderId="0" xfId="0" applyNumberFormat="1" applyFont="1" applyAlignment="1">
      <alignment horizontal="right" vertical="center"/>
    </xf>
    <xf numFmtId="38" fontId="6" fillId="0" borderId="67" xfId="1" applyFont="1" applyBorder="1" applyAlignment="1">
      <alignment vertical="center" shrinkToFit="1"/>
    </xf>
    <xf numFmtId="38" fontId="4" fillId="0" borderId="68" xfId="0" applyNumberFormat="1" applyFont="1" applyBorder="1" applyAlignment="1">
      <alignment vertical="center" shrinkToFit="1"/>
    </xf>
    <xf numFmtId="38" fontId="12" fillId="0" borderId="69" xfId="0" applyNumberFormat="1" applyFont="1" applyBorder="1" applyAlignment="1">
      <alignment vertical="center" shrinkToFit="1"/>
    </xf>
    <xf numFmtId="178" fontId="4" fillId="0" borderId="68" xfId="0" applyNumberFormat="1" applyFont="1" applyBorder="1" applyAlignment="1">
      <alignment vertical="center" shrinkToFit="1"/>
    </xf>
    <xf numFmtId="38" fontId="12" fillId="0" borderId="69" xfId="1" applyFont="1" applyBorder="1" applyAlignment="1">
      <alignment vertical="center" shrinkToFit="1"/>
    </xf>
    <xf numFmtId="38" fontId="6" fillId="0" borderId="70" xfId="1" applyFont="1" applyBorder="1" applyAlignment="1">
      <alignment vertical="center" shrinkToFit="1"/>
    </xf>
    <xf numFmtId="38" fontId="4" fillId="2" borderId="71" xfId="0" applyNumberFormat="1" applyFont="1" applyFill="1" applyBorder="1" applyAlignment="1">
      <alignment vertical="center" shrinkToFit="1"/>
    </xf>
    <xf numFmtId="38" fontId="12" fillId="2" borderId="72" xfId="0" applyNumberFormat="1" applyFont="1" applyFill="1" applyBorder="1" applyAlignment="1">
      <alignment vertical="center" shrinkToFit="1"/>
    </xf>
    <xf numFmtId="178" fontId="4" fillId="0" borderId="71" xfId="0" applyNumberFormat="1" applyFont="1" applyBorder="1" applyAlignment="1">
      <alignment vertical="center" shrinkToFit="1"/>
    </xf>
    <xf numFmtId="38" fontId="12" fillId="2" borderId="72" xfId="1" applyFont="1" applyFill="1" applyBorder="1" applyAlignment="1">
      <alignment vertical="center" shrinkToFit="1"/>
    </xf>
    <xf numFmtId="0" fontId="6" fillId="0" borderId="13" xfId="0" applyFont="1" applyBorder="1" applyAlignment="1">
      <alignment vertical="center"/>
    </xf>
    <xf numFmtId="38" fontId="4" fillId="0" borderId="14" xfId="1" applyFont="1" applyBorder="1" applyAlignment="1">
      <alignment vertical="center" shrinkToFit="1"/>
    </xf>
    <xf numFmtId="38" fontId="6" fillId="0" borderId="14" xfId="1" applyFont="1" applyBorder="1" applyAlignment="1">
      <alignment vertical="center" shrinkToFit="1"/>
    </xf>
    <xf numFmtId="0" fontId="6" fillId="0" borderId="16" xfId="0" applyFont="1" applyBorder="1" applyAlignment="1">
      <alignment vertical="center"/>
    </xf>
    <xf numFmtId="38" fontId="4" fillId="0" borderId="17" xfId="1" applyFont="1" applyBorder="1" applyAlignment="1">
      <alignment vertical="center" shrinkToFit="1"/>
    </xf>
    <xf numFmtId="38" fontId="6" fillId="0" borderId="17" xfId="1" applyFont="1" applyBorder="1" applyAlignment="1">
      <alignment vertical="center" shrinkToFit="1"/>
    </xf>
    <xf numFmtId="38" fontId="4" fillId="0" borderId="55" xfId="1" applyFont="1" applyBorder="1" applyAlignment="1">
      <alignment vertical="center" shrinkToFit="1"/>
    </xf>
    <xf numFmtId="38" fontId="4" fillId="0" borderId="73" xfId="1" applyFont="1" applyBorder="1" applyAlignment="1">
      <alignment vertical="center" shrinkToFit="1"/>
    </xf>
    <xf numFmtId="179" fontId="4" fillId="0" borderId="71" xfId="0" applyNumberFormat="1" applyFont="1" applyBorder="1" applyAlignment="1">
      <alignment vertical="center" shrinkToFit="1"/>
    </xf>
    <xf numFmtId="0" fontId="7" fillId="0" borderId="13" xfId="0" applyFont="1" applyBorder="1" applyAlignment="1">
      <alignment horizontal="center" vertical="center"/>
    </xf>
    <xf numFmtId="0" fontId="4" fillId="0" borderId="14" xfId="0" applyFont="1" applyBorder="1" applyAlignment="1">
      <alignment vertical="center"/>
    </xf>
    <xf numFmtId="176" fontId="4" fillId="0" borderId="14" xfId="0" applyNumberFormat="1" applyFont="1" applyBorder="1" applyAlignment="1">
      <alignment horizontal="center" shrinkToFit="1"/>
    </xf>
    <xf numFmtId="0" fontId="6" fillId="0" borderId="14" xfId="0" applyFont="1" applyBorder="1" applyAlignment="1">
      <alignment horizontal="center" shrinkToFit="1"/>
    </xf>
    <xf numFmtId="0" fontId="4" fillId="0" borderId="14" xfId="0" applyFont="1" applyBorder="1" applyAlignment="1">
      <alignment horizontal="center"/>
    </xf>
    <xf numFmtId="0" fontId="4" fillId="0" borderId="14" xfId="0" applyFont="1" applyBorder="1" applyAlignment="1">
      <alignment vertical="center" shrinkToFit="1"/>
    </xf>
    <xf numFmtId="0" fontId="4" fillId="0" borderId="14" xfId="0" applyFont="1" applyBorder="1" applyAlignment="1">
      <alignment horizontal="center" vertical="center" shrinkToFit="1"/>
    </xf>
    <xf numFmtId="0" fontId="2" fillId="0" borderId="14" xfId="0" applyFont="1" applyBorder="1" applyAlignment="1">
      <alignment horizontal="right" vertical="center"/>
    </xf>
    <xf numFmtId="38" fontId="7" fillId="0" borderId="14" xfId="0" applyNumberFormat="1" applyFont="1" applyBorder="1" applyAlignment="1">
      <alignment vertical="center" shrinkToFit="1"/>
    </xf>
    <xf numFmtId="0" fontId="4" fillId="0" borderId="14" xfId="0" applyFont="1" applyBorder="1" applyAlignment="1">
      <alignment horizontal="center" vertical="center"/>
    </xf>
    <xf numFmtId="176" fontId="2" fillId="0" borderId="14" xfId="0" applyNumberFormat="1" applyFont="1" applyBorder="1" applyAlignment="1">
      <alignment horizontal="right" vertical="center"/>
    </xf>
    <xf numFmtId="38" fontId="17" fillId="0" borderId="14" xfId="1" applyFont="1" applyBorder="1" applyAlignment="1">
      <alignment vertical="center" shrinkToFit="1"/>
    </xf>
    <xf numFmtId="0" fontId="4" fillId="2" borderId="14" xfId="0" applyFont="1" applyFill="1" applyBorder="1" applyAlignment="1">
      <alignment horizontal="center"/>
    </xf>
    <xf numFmtId="0" fontId="4" fillId="2" borderId="14" xfId="0" applyFont="1" applyFill="1" applyBorder="1" applyAlignment="1">
      <alignment vertical="center" shrinkToFit="1"/>
    </xf>
    <xf numFmtId="176" fontId="4" fillId="2" borderId="14" xfId="0" applyNumberFormat="1" applyFont="1" applyFill="1" applyBorder="1" applyAlignment="1">
      <alignment horizontal="center" shrinkToFit="1"/>
    </xf>
    <xf numFmtId="176" fontId="6" fillId="2" borderId="14" xfId="0" applyNumberFormat="1" applyFont="1" applyFill="1" applyBorder="1" applyAlignment="1">
      <alignment horizontal="center" shrinkToFit="1"/>
    </xf>
    <xf numFmtId="0" fontId="4" fillId="2" borderId="14" xfId="0" applyFont="1" applyFill="1" applyBorder="1" applyAlignment="1">
      <alignment horizontal="center" shrinkToFit="1"/>
    </xf>
    <xf numFmtId="0" fontId="6" fillId="2" borderId="14" xfId="0" applyFont="1" applyFill="1" applyBorder="1" applyAlignment="1">
      <alignment horizontal="center" shrinkToFit="1"/>
    </xf>
    <xf numFmtId="0" fontId="4" fillId="2" borderId="14" xfId="0" applyFont="1" applyFill="1" applyBorder="1" applyAlignment="1">
      <alignment shrinkToFit="1"/>
    </xf>
    <xf numFmtId="176" fontId="4" fillId="2" borderId="14" xfId="0" applyNumberFormat="1" applyFont="1" applyFill="1" applyBorder="1" applyAlignment="1">
      <alignment shrinkToFit="1"/>
    </xf>
    <xf numFmtId="176" fontId="6" fillId="2" borderId="53" xfId="0" applyNumberFormat="1" applyFont="1" applyFill="1" applyBorder="1" applyAlignment="1">
      <alignment shrinkToFit="1"/>
    </xf>
    <xf numFmtId="0" fontId="7" fillId="0" borderId="54" xfId="0" applyFont="1" applyBorder="1" applyAlignment="1">
      <alignment horizontal="center" vertical="center"/>
    </xf>
    <xf numFmtId="0" fontId="6" fillId="0" borderId="74"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38" fontId="4" fillId="0" borderId="77" xfId="1" applyFont="1" applyBorder="1" applyAlignment="1">
      <alignment horizontal="right" vertical="center" shrinkToFit="1"/>
    </xf>
    <xf numFmtId="38" fontId="4" fillId="0" borderId="6" xfId="1" applyFont="1" applyFill="1" applyBorder="1" applyAlignment="1">
      <alignment vertical="center"/>
    </xf>
    <xf numFmtId="38" fontId="12" fillId="0" borderId="6" xfId="1" applyFont="1" applyFill="1" applyBorder="1" applyAlignment="1">
      <alignment vertical="center"/>
    </xf>
    <xf numFmtId="38" fontId="4" fillId="0" borderId="3" xfId="1" applyFont="1" applyFill="1" applyBorder="1" applyAlignment="1">
      <alignment vertical="center"/>
    </xf>
    <xf numFmtId="38" fontId="12" fillId="0" borderId="7" xfId="1" applyFont="1" applyFill="1" applyBorder="1" applyAlignment="1">
      <alignment vertical="center"/>
    </xf>
    <xf numFmtId="38" fontId="6" fillId="0" borderId="7" xfId="1" applyFont="1" applyFill="1" applyBorder="1" applyAlignment="1">
      <alignment vertical="center"/>
    </xf>
    <xf numFmtId="38" fontId="4" fillId="0" borderId="38" xfId="1" applyFont="1" applyFill="1" applyBorder="1" applyAlignment="1">
      <alignment vertical="center"/>
    </xf>
    <xf numFmtId="38" fontId="12" fillId="0" borderId="38" xfId="1" applyFont="1" applyFill="1" applyBorder="1" applyAlignment="1">
      <alignment vertical="center"/>
    </xf>
    <xf numFmtId="38" fontId="4" fillId="0" borderId="40" xfId="1" applyFont="1" applyFill="1" applyBorder="1" applyAlignment="1">
      <alignment vertical="center"/>
    </xf>
    <xf numFmtId="38" fontId="12" fillId="0" borderId="42" xfId="1" applyFont="1" applyFill="1" applyBorder="1" applyAlignment="1">
      <alignment vertical="center"/>
    </xf>
    <xf numFmtId="38" fontId="6" fillId="0" borderId="42" xfId="1" applyFont="1" applyFill="1" applyBorder="1" applyAlignment="1">
      <alignment vertical="center"/>
    </xf>
    <xf numFmtId="38" fontId="4" fillId="0" borderId="54" xfId="1" applyFont="1" applyFill="1" applyBorder="1" applyAlignment="1">
      <alignment vertical="center"/>
    </xf>
    <xf numFmtId="38" fontId="12" fillId="0" borderId="25" xfId="1" applyFont="1" applyFill="1" applyBorder="1" applyAlignment="1">
      <alignment vertical="center"/>
    </xf>
    <xf numFmtId="38" fontId="12" fillId="0" borderId="1" xfId="1" applyFont="1" applyFill="1" applyBorder="1" applyAlignment="1">
      <alignment vertical="center"/>
    </xf>
    <xf numFmtId="38" fontId="6" fillId="0" borderId="45" xfId="1" applyFont="1" applyFill="1" applyBorder="1" applyAlignment="1">
      <alignment vertical="center"/>
    </xf>
    <xf numFmtId="38" fontId="4" fillId="0" borderId="25" xfId="1" applyFont="1" applyFill="1" applyBorder="1" applyAlignment="1">
      <alignment vertical="center"/>
    </xf>
    <xf numFmtId="38" fontId="12" fillId="0" borderId="45" xfId="1" applyFont="1" applyFill="1" applyBorder="1" applyAlignment="1">
      <alignment vertical="center"/>
    </xf>
    <xf numFmtId="38" fontId="4" fillId="0" borderId="20" xfId="1" applyFont="1" applyFill="1" applyBorder="1" applyAlignment="1">
      <alignment horizontal="right" vertical="center" shrinkToFit="1"/>
    </xf>
    <xf numFmtId="38" fontId="4" fillId="0" borderId="19" xfId="1" applyFont="1" applyFill="1" applyBorder="1" applyAlignment="1">
      <alignment vertical="center" shrinkToFit="1"/>
    </xf>
    <xf numFmtId="38" fontId="4" fillId="0" borderId="18" xfId="1" applyFont="1" applyFill="1" applyBorder="1" applyAlignment="1">
      <alignment vertical="center" shrinkToFit="1"/>
    </xf>
    <xf numFmtId="38" fontId="4" fillId="0" borderId="19" xfId="1" applyFont="1" applyFill="1" applyBorder="1" applyAlignment="1">
      <alignment horizontal="right" vertical="center" shrinkToFit="1"/>
    </xf>
    <xf numFmtId="38" fontId="4" fillId="0" borderId="18" xfId="1" applyFont="1" applyFill="1" applyBorder="1" applyAlignment="1">
      <alignment horizontal="right" vertical="center" shrinkToFit="1"/>
    </xf>
    <xf numFmtId="38" fontId="10" fillId="0" borderId="41" xfId="1" applyFont="1" applyFill="1" applyBorder="1" applyAlignment="1" applyProtection="1">
      <alignment vertical="center" shrinkToFit="1"/>
      <protection locked="0"/>
    </xf>
    <xf numFmtId="38" fontId="10" fillId="0" borderId="42" xfId="1" applyFont="1" applyFill="1" applyBorder="1" applyAlignment="1" applyProtection="1">
      <alignment vertical="center" shrinkToFit="1"/>
      <protection locked="0"/>
    </xf>
    <xf numFmtId="38" fontId="10" fillId="0" borderId="43" xfId="1" applyFont="1" applyFill="1" applyBorder="1" applyAlignment="1" applyProtection="1">
      <alignment vertical="center" shrinkToFit="1"/>
      <protection locked="0"/>
    </xf>
    <xf numFmtId="38" fontId="4" fillId="0" borderId="27" xfId="1" applyFont="1" applyFill="1" applyBorder="1" applyAlignment="1">
      <alignment vertical="center" shrinkToFit="1"/>
    </xf>
    <xf numFmtId="38" fontId="4" fillId="0" borderId="20" xfId="1" applyFont="1" applyFill="1" applyBorder="1" applyAlignment="1">
      <alignment vertical="center" shrinkToFit="1"/>
    </xf>
    <xf numFmtId="38" fontId="21" fillId="0" borderId="46" xfId="1" applyFont="1" applyFill="1" applyBorder="1" applyAlignment="1" applyProtection="1">
      <alignment vertical="center"/>
      <protection locked="0"/>
    </xf>
    <xf numFmtId="38" fontId="15" fillId="0" borderId="46" xfId="1" applyFont="1" applyFill="1" applyBorder="1" applyAlignment="1" applyProtection="1">
      <alignment vertical="center" shrinkToFit="1"/>
      <protection locked="0"/>
    </xf>
    <xf numFmtId="38" fontId="10" fillId="0" borderId="46" xfId="1" applyFont="1" applyFill="1" applyBorder="1" applyAlignment="1" applyProtection="1">
      <alignment vertical="center" shrinkToFit="1"/>
      <protection locked="0"/>
    </xf>
    <xf numFmtId="38" fontId="21" fillId="0" borderId="47" xfId="1" applyFont="1" applyFill="1" applyBorder="1" applyAlignment="1" applyProtection="1">
      <alignment vertical="center"/>
      <protection locked="0"/>
    </xf>
    <xf numFmtId="38" fontId="21" fillId="0" borderId="50" xfId="1" applyFont="1" applyFill="1" applyBorder="1" applyAlignment="1" applyProtection="1">
      <alignment vertical="center"/>
      <protection locked="0"/>
    </xf>
    <xf numFmtId="38" fontId="15" fillId="0" borderId="50" xfId="1" applyFont="1" applyFill="1" applyBorder="1" applyAlignment="1" applyProtection="1">
      <alignment vertical="center" shrinkToFit="1"/>
      <protection locked="0"/>
    </xf>
    <xf numFmtId="38" fontId="10" fillId="0" borderId="50" xfId="1" applyFont="1" applyFill="1" applyBorder="1" applyAlignment="1" applyProtection="1">
      <alignment vertical="center" shrinkToFit="1"/>
      <protection locked="0"/>
    </xf>
    <xf numFmtId="38" fontId="21" fillId="0" borderId="51" xfId="1" applyFont="1" applyFill="1" applyBorder="1" applyAlignment="1" applyProtection="1">
      <alignment vertical="center"/>
      <protection locked="0"/>
    </xf>
    <xf numFmtId="38" fontId="21" fillId="0" borderId="48" xfId="1" applyFont="1" applyFill="1" applyBorder="1" applyAlignment="1" applyProtection="1">
      <alignment vertical="center"/>
      <protection locked="0"/>
    </xf>
    <xf numFmtId="38" fontId="15" fillId="0" borderId="48" xfId="1" applyFont="1" applyFill="1" applyBorder="1" applyAlignment="1" applyProtection="1">
      <alignment vertical="center" shrinkToFit="1"/>
      <protection locked="0"/>
    </xf>
    <xf numFmtId="38" fontId="10" fillId="0" borderId="48" xfId="1" applyFont="1" applyFill="1" applyBorder="1" applyAlignment="1" applyProtection="1">
      <alignment vertical="center" shrinkToFit="1"/>
      <protection locked="0"/>
    </xf>
    <xf numFmtId="38" fontId="21" fillId="0" borderId="49" xfId="1" applyFont="1" applyFill="1" applyBorder="1" applyAlignment="1" applyProtection="1">
      <alignment vertical="center"/>
      <protection locked="0"/>
    </xf>
    <xf numFmtId="38" fontId="4" fillId="0" borderId="35" xfId="1" applyFont="1" applyFill="1" applyBorder="1" applyAlignment="1">
      <alignment horizontal="right" vertical="center" shrinkToFit="1"/>
    </xf>
    <xf numFmtId="0" fontId="6" fillId="0" borderId="39" xfId="0" applyFont="1" applyBorder="1" applyAlignment="1">
      <alignment horizontal="center" vertical="center" shrinkToFit="1"/>
    </xf>
    <xf numFmtId="38" fontId="4" fillId="0" borderId="9" xfId="1" applyFont="1" applyFill="1" applyBorder="1" applyAlignment="1">
      <alignment vertical="center" shrinkToFit="1"/>
    </xf>
    <xf numFmtId="38" fontId="10" fillId="0" borderId="12" xfId="1" applyFont="1" applyFill="1" applyBorder="1" applyAlignment="1" applyProtection="1">
      <alignment vertical="center" shrinkToFit="1"/>
      <protection locked="0"/>
    </xf>
    <xf numFmtId="38" fontId="10" fillId="0" borderId="28" xfId="1" applyFont="1" applyFill="1" applyBorder="1" applyAlignment="1" applyProtection="1">
      <alignment vertical="center" shrinkToFit="1"/>
      <protection locked="0"/>
    </xf>
    <xf numFmtId="38" fontId="10" fillId="0" borderId="44" xfId="1" applyFont="1" applyFill="1" applyBorder="1" applyAlignment="1" applyProtection="1">
      <alignment vertical="center" shrinkToFit="1"/>
      <protection locked="0"/>
    </xf>
    <xf numFmtId="38" fontId="4" fillId="0" borderId="4" xfId="1" applyFont="1" applyFill="1" applyBorder="1" applyAlignment="1">
      <alignment vertical="center" shrinkToFit="1"/>
    </xf>
    <xf numFmtId="38" fontId="10" fillId="0" borderId="65" xfId="1" applyFont="1" applyFill="1" applyBorder="1" applyAlignment="1" applyProtection="1">
      <alignment vertical="center" shrinkToFit="1"/>
      <protection locked="0"/>
    </xf>
    <xf numFmtId="38" fontId="10" fillId="0" borderId="7" xfId="1" applyFont="1" applyFill="1" applyBorder="1" applyAlignment="1" applyProtection="1">
      <alignment vertical="center" shrinkToFit="1"/>
      <protection locked="0"/>
    </xf>
    <xf numFmtId="38" fontId="10" fillId="0" borderId="37" xfId="1" applyFont="1" applyFill="1" applyBorder="1" applyAlignment="1" applyProtection="1">
      <alignment vertical="center" shrinkToFit="1"/>
      <protection locked="0"/>
    </xf>
    <xf numFmtId="38" fontId="10" fillId="0" borderId="34" xfId="1" applyFont="1" applyFill="1" applyBorder="1" applyAlignment="1" applyProtection="1">
      <alignment vertical="center" shrinkToFit="1"/>
      <protection locked="0"/>
    </xf>
    <xf numFmtId="38" fontId="10" fillId="0" borderId="31" xfId="1" applyFont="1" applyFill="1" applyBorder="1" applyAlignment="1" applyProtection="1">
      <alignment vertical="center" shrinkToFit="1"/>
      <protection locked="0"/>
    </xf>
    <xf numFmtId="49" fontId="7" fillId="0" borderId="29" xfId="0" applyNumberFormat="1" applyFont="1" applyBorder="1" applyAlignment="1">
      <alignment horizontal="center" vertical="center"/>
    </xf>
    <xf numFmtId="38" fontId="4" fillId="0" borderId="27" xfId="1" applyFont="1" applyFill="1" applyBorder="1" applyAlignment="1">
      <alignment horizontal="right" vertical="center" shrinkToFit="1"/>
    </xf>
    <xf numFmtId="49" fontId="7" fillId="0" borderId="11" xfId="0" applyNumberFormat="1" applyFont="1" applyBorder="1" applyAlignment="1">
      <alignment horizontal="center" vertical="center"/>
    </xf>
    <xf numFmtId="38" fontId="4" fillId="0" borderId="25" xfId="1" applyFont="1" applyFill="1" applyBorder="1" applyAlignment="1">
      <alignment horizontal="right" vertical="center" shrinkToFit="1"/>
    </xf>
    <xf numFmtId="38" fontId="12" fillId="0" borderId="26" xfId="1" applyFont="1" applyFill="1" applyBorder="1" applyAlignment="1">
      <alignment vertical="center" shrinkToFit="1"/>
    </xf>
    <xf numFmtId="38" fontId="6" fillId="0" borderId="26"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47625</xdr:colOff>
          <xdr:row>3</xdr:row>
          <xdr:rowOff>0</xdr:rowOff>
        </xdr:to>
        <xdr:pic>
          <xdr:nvPicPr>
            <xdr:cNvPr id="9217" name="Picture 1">
              <a:extLst>
                <a:ext uri="{FF2B5EF4-FFF2-40B4-BE49-F238E27FC236}">
                  <a16:creationId xmlns:a16="http://schemas.microsoft.com/office/drawing/2014/main" id="{00000000-0008-0000-0100-000001240000}"/>
                </a:ext>
              </a:extLst>
            </xdr:cNvPr>
            <xdr:cNvPicPr>
              <a:picLocks noChangeAspect="1" noChangeArrowheads="1"/>
              <a:extLst>
                <a:ext uri="{84589F7E-364E-4C9E-8A38-B11213B215E9}">
                  <a14:cameraTool cellRange="表紙!$B$2:$J$3" spid="_x0000_s9460"/>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2051" name="Picture 3">
              <a:extLst>
                <a:ext uri="{FF2B5EF4-FFF2-40B4-BE49-F238E27FC236}">
                  <a16:creationId xmlns:a16="http://schemas.microsoft.com/office/drawing/2014/main" id="{00000000-0008-0000-0200-000003080000}"/>
                </a:ext>
              </a:extLst>
            </xdr:cNvPr>
            <xdr:cNvPicPr>
              <a:picLocks noChangeAspect="1" noChangeArrowheads="1"/>
              <a:extLst>
                <a:ext uri="{84589F7E-364E-4C9E-8A38-B11213B215E9}">
                  <a14:cameraTool cellRange="表紙!$B$2:$J$3" spid="_x0000_s229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3074" name="Picture 2">
              <a:extLst>
                <a:ext uri="{FF2B5EF4-FFF2-40B4-BE49-F238E27FC236}">
                  <a16:creationId xmlns:a16="http://schemas.microsoft.com/office/drawing/2014/main" id="{00000000-0008-0000-0300-0000020C0000}"/>
                </a:ext>
              </a:extLst>
            </xdr:cNvPr>
            <xdr:cNvPicPr>
              <a:picLocks noChangeAspect="1" noChangeArrowheads="1"/>
              <a:extLst>
                <a:ext uri="{84589F7E-364E-4C9E-8A38-B11213B215E9}">
                  <a14:cameraTool cellRange="表紙!$B$2:$J$3" spid="_x0000_s3348"/>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4098" name="Picture 2">
              <a:extLst>
                <a:ext uri="{FF2B5EF4-FFF2-40B4-BE49-F238E27FC236}">
                  <a16:creationId xmlns:a16="http://schemas.microsoft.com/office/drawing/2014/main" id="{00000000-0008-0000-0400-000002100000}"/>
                </a:ext>
              </a:extLst>
            </xdr:cNvPr>
            <xdr:cNvPicPr>
              <a:picLocks noChangeAspect="1" noChangeArrowheads="1"/>
              <a:extLst>
                <a:ext uri="{84589F7E-364E-4C9E-8A38-B11213B215E9}">
                  <a14:cameraTool cellRange="表紙!$B$2:$J$3" spid="_x0000_s4340"/>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5122" name="Picture 2">
              <a:extLst>
                <a:ext uri="{FF2B5EF4-FFF2-40B4-BE49-F238E27FC236}">
                  <a16:creationId xmlns:a16="http://schemas.microsoft.com/office/drawing/2014/main" id="{00000000-0008-0000-0500-000002140000}"/>
                </a:ext>
              </a:extLst>
            </xdr:cNvPr>
            <xdr:cNvPicPr>
              <a:picLocks noChangeAspect="1" noChangeArrowheads="1"/>
              <a:extLst>
                <a:ext uri="{84589F7E-364E-4C9E-8A38-B11213B215E9}">
                  <a14:cameraTool cellRange="表紙!$B$2:$J$3" spid="_x0000_s5364"/>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6146" name="Picture 2">
              <a:extLst>
                <a:ext uri="{FF2B5EF4-FFF2-40B4-BE49-F238E27FC236}">
                  <a16:creationId xmlns:a16="http://schemas.microsoft.com/office/drawing/2014/main" id="{00000000-0008-0000-0600-000002180000}"/>
                </a:ext>
              </a:extLst>
            </xdr:cNvPr>
            <xdr:cNvPicPr>
              <a:picLocks noChangeAspect="1" noChangeArrowheads="1"/>
              <a:extLst>
                <a:ext uri="{84589F7E-364E-4C9E-8A38-B11213B215E9}">
                  <a14:cameraTool cellRange="表紙!$B$2:$J$3" spid="_x0000_s6388"/>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7170" name="Picture 2">
              <a:extLst>
                <a:ext uri="{FF2B5EF4-FFF2-40B4-BE49-F238E27FC236}">
                  <a16:creationId xmlns:a16="http://schemas.microsoft.com/office/drawing/2014/main" id="{00000000-0008-0000-0700-0000021C0000}"/>
                </a:ext>
              </a:extLst>
            </xdr:cNvPr>
            <xdr:cNvPicPr>
              <a:picLocks noChangeAspect="1" noChangeArrowheads="1"/>
              <a:extLst>
                <a:ext uri="{84589F7E-364E-4C9E-8A38-B11213B215E9}">
                  <a14:cameraTool cellRange="表紙!$B$2:$J$3" spid="_x0000_s7412"/>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8194" name="Picture 2">
              <a:extLst>
                <a:ext uri="{FF2B5EF4-FFF2-40B4-BE49-F238E27FC236}">
                  <a16:creationId xmlns:a16="http://schemas.microsoft.com/office/drawing/2014/main" id="{00000000-0008-0000-0800-000002200000}"/>
                </a:ext>
              </a:extLst>
            </xdr:cNvPr>
            <xdr:cNvPicPr>
              <a:picLocks noChangeAspect="1" noChangeArrowheads="1"/>
              <a:extLst>
                <a:ext uri="{84589F7E-364E-4C9E-8A38-B11213B215E9}">
                  <a14:cameraTool cellRange="表紙!$B$2:$J$3" spid="_x0000_s8436"/>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
      <c r="B1" s="17" t="s">
        <v>30</v>
      </c>
      <c r="C1" s="16"/>
      <c r="D1" s="16"/>
      <c r="E1" s="16"/>
      <c r="F1" s="16"/>
      <c r="G1" s="16"/>
      <c r="H1" s="16"/>
      <c r="I1" s="16"/>
      <c r="J1" s="190" t="s">
        <v>204</v>
      </c>
      <c r="K1" s="16"/>
    </row>
    <row r="2" spans="1:11" s="24" customFormat="1" ht="15" customHeight="1" x14ac:dyDescent="0.15">
      <c r="A2" s="18"/>
      <c r="B2" s="19" t="s">
        <v>31</v>
      </c>
      <c r="C2" s="20" t="s">
        <v>32</v>
      </c>
      <c r="D2" s="20" t="s">
        <v>33</v>
      </c>
      <c r="E2" s="20" t="s">
        <v>34</v>
      </c>
      <c r="F2" s="20" t="s">
        <v>0</v>
      </c>
      <c r="G2" s="21" t="s">
        <v>1</v>
      </c>
      <c r="H2" s="22" t="s">
        <v>35</v>
      </c>
      <c r="I2" s="20" t="s">
        <v>2</v>
      </c>
      <c r="J2" s="23" t="s">
        <v>3</v>
      </c>
      <c r="K2" s="18"/>
    </row>
    <row r="3" spans="1:11" s="32" customFormat="1" ht="30" customHeight="1" x14ac:dyDescent="0.15">
      <c r="A3" s="25"/>
      <c r="B3" s="26"/>
      <c r="C3" s="27"/>
      <c r="D3" s="27"/>
      <c r="E3" s="27"/>
      <c r="F3" s="27"/>
      <c r="G3" s="28"/>
      <c r="H3" s="29"/>
      <c r="I3" s="30"/>
      <c r="J3" s="31"/>
      <c r="K3" s="25"/>
    </row>
    <row r="4" spans="1:11" ht="15" customHeight="1" x14ac:dyDescent="0.15">
      <c r="A4" s="16"/>
      <c r="B4" s="16"/>
      <c r="C4" s="16"/>
      <c r="D4" s="16"/>
      <c r="E4" s="16"/>
      <c r="F4" s="16"/>
      <c r="G4" s="16"/>
      <c r="H4" s="16"/>
      <c r="I4" s="16"/>
      <c r="J4" s="16"/>
      <c r="K4" s="16"/>
    </row>
    <row r="5" spans="1:11" ht="15" customHeight="1" x14ac:dyDescent="0.15">
      <c r="A5" s="16"/>
      <c r="B5" s="16" t="s">
        <v>36</v>
      </c>
      <c r="C5" s="16"/>
      <c r="D5" s="16"/>
      <c r="E5" s="16"/>
      <c r="F5" s="16"/>
      <c r="G5" s="16"/>
      <c r="H5" s="16"/>
      <c r="I5" s="16"/>
      <c r="J5" s="16"/>
      <c r="K5" s="16"/>
    </row>
    <row r="6" spans="1:11" ht="17.100000000000001" customHeight="1" x14ac:dyDescent="0.15">
      <c r="A6" s="16"/>
      <c r="B6" s="33"/>
      <c r="C6" s="34"/>
      <c r="D6" s="34"/>
      <c r="E6" s="34"/>
      <c r="F6" s="34"/>
      <c r="G6" s="34"/>
      <c r="H6" s="34"/>
      <c r="I6" s="34"/>
      <c r="J6" s="34"/>
      <c r="K6" s="35"/>
    </row>
    <row r="7" spans="1:11" ht="17.100000000000001" customHeight="1" x14ac:dyDescent="0.15">
      <c r="A7" s="16"/>
      <c r="B7" s="36"/>
      <c r="C7" s="37"/>
      <c r="D7" s="37"/>
      <c r="E7" s="37"/>
      <c r="F7" s="37"/>
      <c r="G7" s="37"/>
      <c r="H7" s="37"/>
      <c r="I7" s="37"/>
      <c r="J7" s="37"/>
      <c r="K7" s="35"/>
    </row>
    <row r="8" spans="1:11" ht="17.100000000000001" customHeight="1" x14ac:dyDescent="0.15">
      <c r="A8" s="16"/>
      <c r="B8" s="38"/>
      <c r="C8" s="39"/>
      <c r="D8" s="39"/>
      <c r="E8" s="39"/>
      <c r="F8" s="39"/>
      <c r="G8" s="39"/>
      <c r="H8" s="39"/>
      <c r="I8" s="39"/>
      <c r="J8" s="39"/>
      <c r="K8" s="35"/>
    </row>
    <row r="9" spans="1:11" ht="15.95" customHeight="1" x14ac:dyDescent="0.15">
      <c r="A9" s="16"/>
      <c r="B9" s="16"/>
      <c r="C9" s="16"/>
      <c r="D9" s="16"/>
      <c r="E9" s="16"/>
      <c r="F9" s="16"/>
      <c r="G9" s="16"/>
      <c r="H9" s="16"/>
      <c r="I9" s="16"/>
      <c r="J9" s="16"/>
      <c r="K9" s="16"/>
    </row>
    <row r="10" spans="1:11" ht="15.95" customHeight="1" x14ac:dyDescent="0.15">
      <c r="A10" s="16"/>
      <c r="B10" s="16"/>
      <c r="C10" s="16"/>
      <c r="D10" s="16"/>
      <c r="E10" s="16"/>
      <c r="F10" s="16"/>
      <c r="G10" s="16"/>
      <c r="H10" s="16"/>
      <c r="I10" s="16"/>
      <c r="J10" s="16"/>
      <c r="K10" s="16"/>
    </row>
    <row r="11" spans="1:11" ht="15.95" customHeight="1" x14ac:dyDescent="0.15">
      <c r="A11" s="16"/>
      <c r="B11" s="25" t="s">
        <v>37</v>
      </c>
      <c r="C11" s="16"/>
      <c r="D11" s="16"/>
      <c r="E11" s="16"/>
      <c r="F11" s="16"/>
      <c r="G11" s="16"/>
      <c r="H11" s="16"/>
      <c r="I11" s="16"/>
      <c r="J11" s="16"/>
      <c r="K11" s="16"/>
    </row>
    <row r="12" spans="1:11" ht="15.95" customHeight="1" x14ac:dyDescent="0.15">
      <c r="A12" s="16"/>
      <c r="B12" s="40" t="s">
        <v>38</v>
      </c>
      <c r="C12" s="16"/>
      <c r="D12" s="16"/>
      <c r="E12" s="16"/>
      <c r="F12" s="16"/>
      <c r="G12" s="16"/>
      <c r="H12" s="16"/>
      <c r="I12" s="16"/>
      <c r="J12" s="16"/>
      <c r="K12" s="16"/>
    </row>
    <row r="13" spans="1:11" ht="15.95" customHeight="1" x14ac:dyDescent="0.15">
      <c r="A13" s="16"/>
      <c r="B13" s="40" t="s">
        <v>39</v>
      </c>
      <c r="C13" s="16"/>
      <c r="D13" s="16"/>
      <c r="E13" s="16"/>
      <c r="F13" s="16"/>
      <c r="G13" s="16"/>
      <c r="H13" s="16"/>
      <c r="I13" s="16"/>
      <c r="J13" s="16"/>
      <c r="K13" s="16"/>
    </row>
    <row r="14" spans="1:11" ht="15.95" customHeight="1" x14ac:dyDescent="0.15">
      <c r="A14" s="16"/>
      <c r="B14" s="40" t="s">
        <v>40</v>
      </c>
      <c r="C14" s="16"/>
      <c r="D14" s="16"/>
      <c r="E14" s="16"/>
      <c r="F14" s="16"/>
      <c r="G14" s="16"/>
      <c r="H14" s="16"/>
      <c r="I14" s="16"/>
      <c r="J14" s="16"/>
      <c r="K14" s="16"/>
    </row>
    <row r="15" spans="1:11" ht="15.95" customHeight="1" x14ac:dyDescent="0.15">
      <c r="A15" s="16"/>
      <c r="B15" s="40" t="s">
        <v>41</v>
      </c>
      <c r="C15" s="16"/>
      <c r="D15" s="16"/>
      <c r="E15" s="16"/>
      <c r="F15" s="16"/>
      <c r="G15" s="16"/>
      <c r="H15" s="16"/>
      <c r="I15" s="16"/>
      <c r="J15" s="16"/>
      <c r="K15" s="16"/>
    </row>
    <row r="16" spans="1:11" ht="15.95" customHeight="1" x14ac:dyDescent="0.15">
      <c r="A16" s="16"/>
      <c r="B16" s="40" t="s">
        <v>42</v>
      </c>
      <c r="C16" s="16"/>
      <c r="D16" s="16"/>
      <c r="E16" s="16"/>
      <c r="F16" s="16"/>
      <c r="G16" s="16"/>
      <c r="H16" s="16"/>
      <c r="I16" s="16"/>
      <c r="J16" s="16"/>
      <c r="K16" s="16"/>
    </row>
    <row r="17" spans="1:11" ht="15.95" customHeight="1" x14ac:dyDescent="0.15">
      <c r="A17" s="16"/>
      <c r="B17" s="40" t="s">
        <v>43</v>
      </c>
      <c r="C17" s="16"/>
      <c r="D17" s="16"/>
      <c r="E17" s="16"/>
      <c r="F17" s="16"/>
      <c r="G17" s="16"/>
      <c r="H17" s="16"/>
      <c r="I17" s="16"/>
      <c r="J17" s="16"/>
      <c r="K17" s="16"/>
    </row>
    <row r="18" spans="1:11" ht="15.95" customHeight="1" x14ac:dyDescent="0.15">
      <c r="A18" s="16"/>
      <c r="B18" s="40" t="s">
        <v>44</v>
      </c>
      <c r="C18" s="16"/>
      <c r="D18" s="16"/>
      <c r="E18" s="16"/>
      <c r="F18" s="16"/>
      <c r="G18" s="16"/>
      <c r="H18" s="16"/>
      <c r="I18" s="16"/>
      <c r="J18" s="16"/>
      <c r="K18" s="16"/>
    </row>
    <row r="19" spans="1:11" ht="15.95" customHeight="1" x14ac:dyDescent="0.15">
      <c r="A19" s="16"/>
      <c r="B19" s="16"/>
      <c r="C19" s="16"/>
      <c r="D19" s="16"/>
      <c r="E19" s="16"/>
      <c r="F19" s="16"/>
      <c r="G19" s="16"/>
      <c r="H19" s="16"/>
      <c r="I19" s="16"/>
      <c r="J19" s="16"/>
      <c r="K19" s="16"/>
    </row>
    <row r="20" spans="1:11" ht="15.95" customHeight="1" x14ac:dyDescent="0.15">
      <c r="A20" s="16"/>
      <c r="B20" s="25" t="s">
        <v>45</v>
      </c>
      <c r="C20" s="16"/>
      <c r="D20" s="16"/>
      <c r="E20" s="16"/>
      <c r="F20" s="16"/>
      <c r="G20" s="16"/>
      <c r="H20" s="16"/>
      <c r="I20" s="16"/>
      <c r="J20" s="16"/>
      <c r="K20" s="16"/>
    </row>
    <row r="21" spans="1:11" ht="15.95" customHeight="1" x14ac:dyDescent="0.15">
      <c r="A21" s="16"/>
      <c r="B21" s="40" t="s">
        <v>46</v>
      </c>
      <c r="C21" s="16"/>
      <c r="D21" s="16"/>
      <c r="E21" s="16"/>
      <c r="F21" s="16"/>
      <c r="G21" s="16"/>
      <c r="H21" s="16"/>
      <c r="I21" s="16"/>
      <c r="J21" s="16"/>
      <c r="K21" s="16"/>
    </row>
    <row r="22" spans="1:11" ht="15.95" customHeight="1" x14ac:dyDescent="0.15">
      <c r="A22" s="16"/>
      <c r="B22" s="40" t="s">
        <v>47</v>
      </c>
      <c r="C22" s="16"/>
      <c r="D22" s="16"/>
      <c r="E22" s="16"/>
      <c r="F22" s="16"/>
      <c r="G22" s="16"/>
      <c r="H22" s="16"/>
      <c r="I22" s="16"/>
      <c r="J22" s="16"/>
      <c r="K22" s="16"/>
    </row>
    <row r="23" spans="1:11" ht="15.95" customHeight="1" x14ac:dyDescent="0.15">
      <c r="A23" s="16"/>
      <c r="B23" s="40" t="s">
        <v>48</v>
      </c>
      <c r="C23" s="16"/>
      <c r="D23" s="16"/>
      <c r="E23" s="16"/>
      <c r="F23" s="16"/>
      <c r="G23" s="16"/>
      <c r="H23" s="16"/>
      <c r="I23" s="16"/>
      <c r="J23" s="16"/>
      <c r="K23" s="16"/>
    </row>
    <row r="24" spans="1:11" ht="15.95" customHeight="1" x14ac:dyDescent="0.15">
      <c r="A24" s="16"/>
      <c r="B24" s="16"/>
      <c r="C24" s="16"/>
      <c r="D24" s="16"/>
      <c r="E24" s="16"/>
      <c r="F24" s="16"/>
      <c r="G24" s="16"/>
      <c r="H24" s="16"/>
      <c r="I24" s="16"/>
      <c r="J24" s="16"/>
      <c r="K24" s="16"/>
    </row>
    <row r="25" spans="1:11" ht="15.95" customHeight="1" x14ac:dyDescent="0.15">
      <c r="A25" s="16"/>
      <c r="B25" s="25" t="s">
        <v>49</v>
      </c>
      <c r="C25" s="16"/>
      <c r="D25" s="16"/>
      <c r="E25" s="16"/>
      <c r="F25" s="16"/>
      <c r="G25" s="16"/>
      <c r="H25" s="16"/>
      <c r="I25" s="16"/>
      <c r="J25" s="16"/>
      <c r="K25" s="16"/>
    </row>
    <row r="26" spans="1:11" ht="15.95" customHeight="1" x14ac:dyDescent="0.15">
      <c r="A26" s="16"/>
      <c r="B26" s="40" t="s">
        <v>50</v>
      </c>
      <c r="C26" s="16"/>
      <c r="D26" s="16"/>
      <c r="E26" s="16"/>
      <c r="F26" s="16"/>
      <c r="G26" s="16"/>
      <c r="H26" s="16"/>
      <c r="I26" s="16"/>
      <c r="J26" s="16"/>
      <c r="K26" s="16"/>
    </row>
    <row r="27" spans="1:11" ht="15.95" customHeight="1" x14ac:dyDescent="0.15">
      <c r="A27" s="16"/>
      <c r="B27" s="40" t="s">
        <v>51</v>
      </c>
      <c r="C27" s="16"/>
      <c r="D27" s="16"/>
      <c r="E27" s="16"/>
      <c r="F27" s="16"/>
      <c r="G27" s="16"/>
      <c r="H27" s="16"/>
      <c r="I27" s="16"/>
      <c r="J27" s="16"/>
      <c r="K27" s="16"/>
    </row>
    <row r="28" spans="1:11" ht="15.95" customHeight="1" x14ac:dyDescent="0.15">
      <c r="A28" s="16"/>
      <c r="B28" s="40" t="s">
        <v>52</v>
      </c>
      <c r="C28" s="16"/>
      <c r="D28" s="16"/>
      <c r="E28" s="16"/>
      <c r="F28" s="16"/>
      <c r="G28" s="16"/>
      <c r="H28" s="16"/>
      <c r="I28" s="16"/>
      <c r="J28" s="16"/>
      <c r="K28" s="16"/>
    </row>
    <row r="29" spans="1:11" ht="15.95" customHeight="1" x14ac:dyDescent="0.15">
      <c r="A29" s="16"/>
      <c r="B29" s="16"/>
      <c r="C29" s="16"/>
      <c r="D29" s="16"/>
      <c r="E29" s="16"/>
      <c r="F29" s="16"/>
      <c r="G29" s="16"/>
      <c r="H29" s="16"/>
      <c r="I29" s="16"/>
      <c r="J29" s="16"/>
      <c r="K29" s="16"/>
    </row>
    <row r="30" spans="1:11" ht="15.95" customHeight="1" x14ac:dyDescent="0.15">
      <c r="A30" s="16"/>
      <c r="B30" s="16"/>
      <c r="C30" s="16"/>
      <c r="D30" s="16"/>
      <c r="E30" s="16"/>
      <c r="F30" s="16"/>
      <c r="G30" s="16"/>
      <c r="H30" s="16"/>
      <c r="I30" s="16"/>
      <c r="J30" s="16"/>
      <c r="K30" s="16"/>
    </row>
    <row r="31" spans="1:11" ht="15.95" customHeight="1" x14ac:dyDescent="0.15">
      <c r="A31" s="16"/>
      <c r="B31" s="16"/>
      <c r="C31" s="16"/>
      <c r="D31" s="16"/>
      <c r="E31" s="16"/>
      <c r="F31" s="16"/>
      <c r="G31" s="16"/>
      <c r="H31" s="16"/>
      <c r="I31" s="16"/>
      <c r="J31" s="16"/>
      <c r="K31" s="16"/>
    </row>
    <row r="32" spans="1:11" ht="15.95" customHeight="1" x14ac:dyDescent="0.15">
      <c r="A32" s="16"/>
      <c r="B32" s="16"/>
      <c r="C32" s="16"/>
      <c r="D32" s="16"/>
      <c r="E32" s="16"/>
      <c r="F32" s="16"/>
      <c r="G32" s="16"/>
      <c r="H32" s="16"/>
      <c r="I32" s="16"/>
      <c r="J32" s="16"/>
      <c r="K32" s="16"/>
    </row>
  </sheetData>
  <sheetProtection algorithmName="SHA-512" hashValue="laBtAYMGLvYBSEz6VpD+Xu4mAS6SbwOdO25bIlrxzVbCa1ioYIhAlR+f4EXLMk4/7ctzGlLqpnEDlZzziYVelw==" saltValue="B3RZYfj7wHCwHhsbN3h8/A==" spinCount="100000" sheet="1" objects="1" scenarios="1"/>
  <phoneticPr fontId="2"/>
  <pageMargins left="0.98425196850393704" right="0.78740157480314965" top="0.98425196850393704" bottom="0.98425196850393704" header="0.51181102362204722" footer="0.51181102362204722"/>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8"/>
  <sheetViews>
    <sheetView zoomScaleNormal="100" workbookViewId="0">
      <selection activeCell="C10" sqref="C10"/>
    </sheetView>
  </sheetViews>
  <sheetFormatPr defaultRowHeight="14.25" x14ac:dyDescent="0.15"/>
  <cols>
    <col min="1" max="1" width="15.625" style="50" customWidth="1"/>
    <col min="2" max="19" width="7.625" style="55" customWidth="1"/>
    <col min="20" max="20" width="3.625" style="55" customWidth="1"/>
    <col min="21" max="21" width="2.625" style="55" customWidth="1"/>
    <col min="22" max="16384" width="9" style="55"/>
  </cols>
  <sheetData>
    <row r="1" spans="1:21" ht="15" customHeight="1" x14ac:dyDescent="0.15">
      <c r="U1" s="191" t="s">
        <v>444</v>
      </c>
    </row>
    <row r="2" spans="1:21" ht="15" customHeight="1" x14ac:dyDescent="0.15">
      <c r="U2" s="67" t="s">
        <v>202</v>
      </c>
    </row>
    <row r="3" spans="1:21" ht="15" customHeight="1" x14ac:dyDescent="0.15"/>
    <row r="4" spans="1:21" ht="5.0999999999999996" customHeight="1" x14ac:dyDescent="0.15"/>
    <row r="5" spans="1:21" ht="15" customHeight="1" x14ac:dyDescent="0.15">
      <c r="U5" s="188" t="s">
        <v>199</v>
      </c>
    </row>
    <row r="6" spans="1:21" ht="15" customHeight="1" x14ac:dyDescent="0.15">
      <c r="A6" s="185" t="s">
        <v>196</v>
      </c>
      <c r="U6" s="188" t="s">
        <v>200</v>
      </c>
    </row>
    <row r="7" spans="1:21" ht="15" customHeight="1" x14ac:dyDescent="0.15">
      <c r="U7" s="188" t="s">
        <v>201</v>
      </c>
    </row>
    <row r="8" spans="1:21" ht="18" customHeight="1" x14ac:dyDescent="0.15">
      <c r="A8" s="53"/>
      <c r="B8" s="175" t="s">
        <v>64</v>
      </c>
      <c r="C8" s="180" t="s">
        <v>184</v>
      </c>
      <c r="D8" s="175" t="s">
        <v>185</v>
      </c>
      <c r="E8" s="176" t="s">
        <v>186</v>
      </c>
      <c r="F8" s="175" t="s">
        <v>187</v>
      </c>
      <c r="G8" s="176" t="s">
        <v>186</v>
      </c>
      <c r="H8" s="175" t="s">
        <v>180</v>
      </c>
      <c r="I8" s="176" t="s">
        <v>186</v>
      </c>
      <c r="J8" s="175" t="s">
        <v>181</v>
      </c>
      <c r="K8" s="176" t="s">
        <v>186</v>
      </c>
      <c r="L8" s="181"/>
      <c r="M8" s="176"/>
      <c r="N8" s="175"/>
      <c r="O8" s="182"/>
      <c r="P8" s="175" t="s">
        <v>182</v>
      </c>
      <c r="Q8" s="176" t="s">
        <v>186</v>
      </c>
      <c r="R8" s="175" t="s">
        <v>183</v>
      </c>
      <c r="S8" s="176" t="s">
        <v>188</v>
      </c>
      <c r="T8" s="54" t="s">
        <v>25</v>
      </c>
    </row>
    <row r="9" spans="1:21" s="50" customFormat="1" ht="18" customHeight="1" x14ac:dyDescent="0.15">
      <c r="A9" s="56" t="s">
        <v>189</v>
      </c>
      <c r="B9" s="89" t="s">
        <v>190</v>
      </c>
      <c r="C9" s="183" t="s">
        <v>191</v>
      </c>
      <c r="D9" s="89" t="s">
        <v>192</v>
      </c>
      <c r="E9" s="177" t="s">
        <v>191</v>
      </c>
      <c r="F9" s="89" t="s">
        <v>193</v>
      </c>
      <c r="G9" s="177" t="s">
        <v>191</v>
      </c>
      <c r="H9" s="89" t="s">
        <v>193</v>
      </c>
      <c r="I9" s="177" t="s">
        <v>191</v>
      </c>
      <c r="J9" s="89" t="s">
        <v>193</v>
      </c>
      <c r="K9" s="177" t="s">
        <v>191</v>
      </c>
      <c r="L9" s="89"/>
      <c r="M9" s="177"/>
      <c r="N9" s="89"/>
      <c r="O9" s="177"/>
      <c r="P9" s="89" t="s">
        <v>193</v>
      </c>
      <c r="Q9" s="177" t="s">
        <v>191</v>
      </c>
      <c r="R9" s="89" t="s">
        <v>193</v>
      </c>
      <c r="S9" s="177" t="s">
        <v>191</v>
      </c>
      <c r="T9" s="57"/>
    </row>
    <row r="10" spans="1:21" s="58" customFormat="1" ht="20.100000000000001" customHeight="1" x14ac:dyDescent="0.15">
      <c r="A10" s="238" t="s">
        <v>326</v>
      </c>
      <c r="B10" s="307">
        <f>高知新市12・南国!C27</f>
        <v>58120</v>
      </c>
      <c r="C10" s="308">
        <f>高知新市12・南国!D27</f>
        <v>0</v>
      </c>
      <c r="D10" s="309">
        <f>高知新市12・南国!G27</f>
        <v>3370</v>
      </c>
      <c r="E10" s="310">
        <f>高知新市12・南国!H27</f>
        <v>0</v>
      </c>
      <c r="F10" s="309">
        <f>高知新市12・南国!K27</f>
        <v>3130</v>
      </c>
      <c r="G10" s="310">
        <f>高知新市12・南国!L27</f>
        <v>0</v>
      </c>
      <c r="H10" s="309">
        <f>高知新市12・南国!O27</f>
        <v>1610</v>
      </c>
      <c r="I10" s="310">
        <f>高知新市12・南国!P27</f>
        <v>0</v>
      </c>
      <c r="J10" s="309">
        <f>高知新市12・南国!S27</f>
        <v>800</v>
      </c>
      <c r="K10" s="310">
        <f>高知新市12・南国!T27</f>
        <v>0</v>
      </c>
      <c r="L10" s="309"/>
      <c r="M10" s="311"/>
      <c r="N10" s="309"/>
      <c r="O10" s="311"/>
      <c r="P10" s="309">
        <f>高知新市12・南国!AA27</f>
        <v>3270</v>
      </c>
      <c r="Q10" s="310">
        <f>高知新市12・南国!AB27</f>
        <v>0</v>
      </c>
      <c r="R10" s="309">
        <f t="shared" ref="R10:S13" si="0">B10+D10+F10+H10+J10+P10</f>
        <v>70300</v>
      </c>
      <c r="S10" s="310">
        <f t="shared" si="0"/>
        <v>0</v>
      </c>
      <c r="T10" s="239" t="s">
        <v>274</v>
      </c>
    </row>
    <row r="11" spans="1:21" s="58" customFormat="1" ht="20.100000000000001" customHeight="1" x14ac:dyDescent="0.15">
      <c r="A11" s="259" t="s">
        <v>60</v>
      </c>
      <c r="B11" s="312">
        <f>安芸市・安芸郡・室戸!C27</f>
        <v>2950</v>
      </c>
      <c r="C11" s="313">
        <f>安芸市・安芸郡・室戸!D27</f>
        <v>0</v>
      </c>
      <c r="D11" s="314">
        <f>安芸市・安芸郡・室戸!G27</f>
        <v>100</v>
      </c>
      <c r="E11" s="315">
        <f>安芸市・安芸郡・室戸!H27</f>
        <v>0</v>
      </c>
      <c r="F11" s="314"/>
      <c r="G11" s="315"/>
      <c r="H11" s="314"/>
      <c r="I11" s="315"/>
      <c r="J11" s="314"/>
      <c r="K11" s="315"/>
      <c r="L11" s="314"/>
      <c r="M11" s="316"/>
      <c r="N11" s="314"/>
      <c r="O11" s="316"/>
      <c r="P11" s="314"/>
      <c r="Q11" s="315"/>
      <c r="R11" s="314">
        <f t="shared" si="0"/>
        <v>3050</v>
      </c>
      <c r="S11" s="315">
        <f>C11+E11+G11+I11+K11+Q11</f>
        <v>0</v>
      </c>
      <c r="T11" s="260">
        <v>4</v>
      </c>
    </row>
    <row r="12" spans="1:21" s="58" customFormat="1" ht="20.100000000000001" customHeight="1" x14ac:dyDescent="0.15">
      <c r="A12" s="259" t="s">
        <v>58</v>
      </c>
      <c r="B12" s="312">
        <f>安芸市・安芸郡・室戸!C10</f>
        <v>3480</v>
      </c>
      <c r="C12" s="313">
        <f>安芸市・安芸郡・室戸!D10</f>
        <v>0</v>
      </c>
      <c r="D12" s="314"/>
      <c r="E12" s="315"/>
      <c r="F12" s="314"/>
      <c r="G12" s="315"/>
      <c r="H12" s="314"/>
      <c r="I12" s="315"/>
      <c r="J12" s="314"/>
      <c r="K12" s="315"/>
      <c r="L12" s="314"/>
      <c r="M12" s="316"/>
      <c r="N12" s="314"/>
      <c r="O12" s="316"/>
      <c r="P12" s="314"/>
      <c r="Q12" s="315"/>
      <c r="R12" s="314">
        <f>B12+D12+F12+H12+J12+P12</f>
        <v>3480</v>
      </c>
      <c r="S12" s="315">
        <f>C12+E12+G12+I12+K12+Q12</f>
        <v>0</v>
      </c>
      <c r="T12" s="260">
        <v>4</v>
      </c>
    </row>
    <row r="13" spans="1:21" s="58" customFormat="1" ht="20.100000000000001" customHeight="1" x14ac:dyDescent="0.15">
      <c r="A13" s="259" t="s">
        <v>194</v>
      </c>
      <c r="B13" s="312">
        <f>高知新市12・南国!C38</f>
        <v>8690</v>
      </c>
      <c r="C13" s="313">
        <f>高知新市12・南国!D38</f>
        <v>0</v>
      </c>
      <c r="D13" s="314">
        <f>高知新市12・南国!G38</f>
        <v>400</v>
      </c>
      <c r="E13" s="315">
        <f>高知新市12・南国!H38</f>
        <v>0</v>
      </c>
      <c r="F13" s="314">
        <f>高知新市12・南国!K38</f>
        <v>400</v>
      </c>
      <c r="G13" s="315">
        <f>高知新市12・南国!L38</f>
        <v>0</v>
      </c>
      <c r="H13" s="314">
        <f>高知新市12・南国!O38</f>
        <v>110</v>
      </c>
      <c r="I13" s="315">
        <f>高知新市12・南国!P38</f>
        <v>0</v>
      </c>
      <c r="J13" s="314">
        <f>高知新市12・南国!S38</f>
        <v>80</v>
      </c>
      <c r="K13" s="315">
        <f>高知新市12・南国!T38</f>
        <v>0</v>
      </c>
      <c r="L13" s="314"/>
      <c r="M13" s="316"/>
      <c r="N13" s="314"/>
      <c r="O13" s="316"/>
      <c r="P13" s="314">
        <f>高知新市12・南国!AA38</f>
        <v>410</v>
      </c>
      <c r="Q13" s="315">
        <f>高知新市12・南国!AB38</f>
        <v>0</v>
      </c>
      <c r="R13" s="314">
        <f t="shared" si="0"/>
        <v>10090</v>
      </c>
      <c r="S13" s="315">
        <f t="shared" si="0"/>
        <v>0</v>
      </c>
      <c r="T13" s="260">
        <v>2</v>
      </c>
    </row>
    <row r="14" spans="1:21" s="58" customFormat="1" ht="20.100000000000001" customHeight="1" x14ac:dyDescent="0.15">
      <c r="A14" s="259" t="s">
        <v>61</v>
      </c>
      <c r="B14" s="312">
        <f>吾川・高岡1・土佐!C31</f>
        <v>4960</v>
      </c>
      <c r="C14" s="313">
        <f>吾川・高岡1・土佐!D31</f>
        <v>0</v>
      </c>
      <c r="D14" s="314">
        <f>吾川・高岡1・土佐!G31</f>
        <v>180</v>
      </c>
      <c r="E14" s="315">
        <f>吾川・高岡1・土佐!H31</f>
        <v>0</v>
      </c>
      <c r="F14" s="314">
        <f>吾川・高岡1・土佐!K31</f>
        <v>100</v>
      </c>
      <c r="G14" s="315">
        <f>吾川・高岡1・土佐!L31</f>
        <v>0</v>
      </c>
      <c r="H14" s="314">
        <f>吾川・高岡1・土佐!O31</f>
        <v>50</v>
      </c>
      <c r="I14" s="315">
        <f>吾川・高岡1・土佐!P31</f>
        <v>0</v>
      </c>
      <c r="J14" s="314"/>
      <c r="K14" s="315"/>
      <c r="L14" s="314"/>
      <c r="M14" s="316"/>
      <c r="N14" s="314"/>
      <c r="O14" s="316"/>
      <c r="P14" s="314">
        <f>吾川・高岡1・土佐!AA31</f>
        <v>140</v>
      </c>
      <c r="Q14" s="315">
        <f>吾川・高岡1・土佐!AB31</f>
        <v>0</v>
      </c>
      <c r="R14" s="314">
        <f t="shared" ref="R14:S21" si="1">B14+D14+F14+H14+J14+P14</f>
        <v>5430</v>
      </c>
      <c r="S14" s="315">
        <f t="shared" si="1"/>
        <v>0</v>
      </c>
      <c r="T14" s="260">
        <v>5</v>
      </c>
    </row>
    <row r="15" spans="1:21" s="58" customFormat="1" ht="20.100000000000001" customHeight="1" x14ac:dyDescent="0.15">
      <c r="A15" s="259" t="s">
        <v>54</v>
      </c>
      <c r="B15" s="312">
        <f>須崎・高岡2!C13</f>
        <v>4370</v>
      </c>
      <c r="C15" s="313">
        <f>須崎・高岡2!D13</f>
        <v>0</v>
      </c>
      <c r="D15" s="314">
        <f>須崎・高岡2!G13</f>
        <v>200</v>
      </c>
      <c r="E15" s="315">
        <f>須崎・高岡2!H13</f>
        <v>0</v>
      </c>
      <c r="F15" s="314">
        <f>須崎・高岡2!K13</f>
        <v>120</v>
      </c>
      <c r="G15" s="315">
        <f>須崎・高岡2!L13</f>
        <v>0</v>
      </c>
      <c r="H15" s="314">
        <f>須崎・高岡2!O13</f>
        <v>30</v>
      </c>
      <c r="I15" s="315">
        <f>須崎・高岡2!P13</f>
        <v>0</v>
      </c>
      <c r="J15" s="314"/>
      <c r="K15" s="315"/>
      <c r="L15" s="314"/>
      <c r="M15" s="316"/>
      <c r="N15" s="314"/>
      <c r="O15" s="316"/>
      <c r="P15" s="314">
        <f>須崎・高岡2!AA13</f>
        <v>140</v>
      </c>
      <c r="Q15" s="315">
        <f>須崎・高岡2!AB13</f>
        <v>0</v>
      </c>
      <c r="R15" s="314">
        <f t="shared" si="1"/>
        <v>4860</v>
      </c>
      <c r="S15" s="315">
        <f t="shared" si="1"/>
        <v>0</v>
      </c>
      <c r="T15" s="260">
        <v>6</v>
      </c>
    </row>
    <row r="16" spans="1:21" s="58" customFormat="1" ht="20.100000000000001" customHeight="1" x14ac:dyDescent="0.15">
      <c r="A16" s="259" t="s">
        <v>295</v>
      </c>
      <c r="B16" s="312">
        <f>幡多12・四万十・土佐清水・宿毛!C18</f>
        <v>6490</v>
      </c>
      <c r="C16" s="313">
        <f>幡多12・四万十・土佐清水・宿毛!D18</f>
        <v>0</v>
      </c>
      <c r="D16" s="314">
        <f>幡多12・四万十・土佐清水・宿毛!G18</f>
        <v>1000</v>
      </c>
      <c r="E16" s="315">
        <f>幡多12・四万十・土佐清水・宿毛!H18</f>
        <v>0</v>
      </c>
      <c r="F16" s="314">
        <f>幡多12・四万十・土佐清水・宿毛!K18</f>
        <v>700</v>
      </c>
      <c r="G16" s="315">
        <f>幡多12・四万十・土佐清水・宿毛!L18</f>
        <v>0</v>
      </c>
      <c r="H16" s="314">
        <f>幡多12・四万十・土佐清水・宿毛!O18</f>
        <v>130</v>
      </c>
      <c r="I16" s="315">
        <f>幡多12・四万十・土佐清水・宿毛!P18</f>
        <v>0</v>
      </c>
      <c r="J16" s="314">
        <f>幡多12・四万十・土佐清水・宿毛!S18</f>
        <v>60</v>
      </c>
      <c r="K16" s="315">
        <f>幡多12・四万十・土佐清水・宿毛!T18</f>
        <v>0</v>
      </c>
      <c r="L16" s="314"/>
      <c r="M16" s="316"/>
      <c r="N16" s="314"/>
      <c r="O16" s="316"/>
      <c r="P16" s="314">
        <f>幡多12・四万十・土佐清水・宿毛!AA18</f>
        <v>160</v>
      </c>
      <c r="Q16" s="315">
        <f>幡多12・四万十・土佐清水・宿毛!AB18</f>
        <v>0</v>
      </c>
      <c r="R16" s="314">
        <f t="shared" si="1"/>
        <v>8540</v>
      </c>
      <c r="S16" s="315">
        <f t="shared" si="1"/>
        <v>0</v>
      </c>
      <c r="T16" s="260">
        <v>7</v>
      </c>
    </row>
    <row r="17" spans="1:20" s="58" customFormat="1" ht="20.100000000000001" customHeight="1" x14ac:dyDescent="0.15">
      <c r="A17" s="259" t="s">
        <v>63</v>
      </c>
      <c r="B17" s="312">
        <f>幡多12・四万十・土佐清水・宿毛!C30</f>
        <v>3570</v>
      </c>
      <c r="C17" s="313">
        <f>幡多12・四万十・土佐清水・宿毛!D30</f>
        <v>0</v>
      </c>
      <c r="D17" s="314">
        <f>幡多12・四万十・土佐清水・宿毛!G30</f>
        <v>1000</v>
      </c>
      <c r="E17" s="315">
        <f>幡多12・四万十・土佐清水・宿毛!H30</f>
        <v>0</v>
      </c>
      <c r="F17" s="314"/>
      <c r="G17" s="315"/>
      <c r="H17" s="314"/>
      <c r="I17" s="315"/>
      <c r="J17" s="314"/>
      <c r="K17" s="315"/>
      <c r="L17" s="314"/>
      <c r="M17" s="316"/>
      <c r="N17" s="314"/>
      <c r="O17" s="316"/>
      <c r="P17" s="314"/>
      <c r="Q17" s="315"/>
      <c r="R17" s="314">
        <f t="shared" si="1"/>
        <v>4570</v>
      </c>
      <c r="S17" s="315">
        <f t="shared" si="1"/>
        <v>0</v>
      </c>
      <c r="T17" s="260">
        <v>7</v>
      </c>
    </row>
    <row r="18" spans="1:20" s="58" customFormat="1" ht="20.100000000000001" customHeight="1" x14ac:dyDescent="0.15">
      <c r="A18" s="259" t="s">
        <v>328</v>
      </c>
      <c r="B18" s="312">
        <f>幡多12・四万十・土佐清水・宿毛!C24</f>
        <v>2890</v>
      </c>
      <c r="C18" s="313">
        <f>幡多12・四万十・土佐清水・宿毛!D24</f>
        <v>0</v>
      </c>
      <c r="D18" s="314">
        <f>幡多12・四万十・土佐清水・宿毛!G24</f>
        <v>400</v>
      </c>
      <c r="E18" s="315">
        <f>幡多12・四万十・土佐清水・宿毛!H24</f>
        <v>0</v>
      </c>
      <c r="F18" s="314"/>
      <c r="G18" s="315"/>
      <c r="H18" s="314">
        <f>幡多12・四万十・土佐清水・宿毛!O24</f>
        <v>80</v>
      </c>
      <c r="I18" s="315">
        <f>幡多12・四万十・土佐清水・宿毛!P24</f>
        <v>0</v>
      </c>
      <c r="J18" s="314"/>
      <c r="K18" s="315"/>
      <c r="L18" s="314"/>
      <c r="M18" s="316"/>
      <c r="N18" s="314"/>
      <c r="O18" s="316"/>
      <c r="P18" s="314">
        <f>幡多12・四万十・土佐清水・宿毛!AA24</f>
        <v>30</v>
      </c>
      <c r="Q18" s="315">
        <f>幡多12・四万十・土佐清水・宿毛!AB24</f>
        <v>0</v>
      </c>
      <c r="R18" s="314">
        <f t="shared" si="1"/>
        <v>3400</v>
      </c>
      <c r="S18" s="315">
        <f t="shared" si="1"/>
        <v>0</v>
      </c>
      <c r="T18" s="260">
        <v>7</v>
      </c>
    </row>
    <row r="19" spans="1:20" s="58" customFormat="1" ht="20.100000000000001" customHeight="1" x14ac:dyDescent="0.15">
      <c r="A19" s="259" t="s">
        <v>315</v>
      </c>
      <c r="B19" s="312">
        <f>香南・香美・長岡・土佐郡!C12</f>
        <v>6380</v>
      </c>
      <c r="C19" s="313">
        <f>香南・香美・長岡・土佐郡!D12</f>
        <v>0</v>
      </c>
      <c r="D19" s="314">
        <f>香南・香美・長岡・土佐郡!G12</f>
        <v>200</v>
      </c>
      <c r="E19" s="315">
        <f>香南・香美・長岡・土佐郡!H12</f>
        <v>0</v>
      </c>
      <c r="F19" s="314">
        <f>香南・香美・長岡・土佐郡!K12</f>
        <v>150</v>
      </c>
      <c r="G19" s="315">
        <f>香南・香美・長岡・土佐郡!L12</f>
        <v>0</v>
      </c>
      <c r="H19" s="314"/>
      <c r="I19" s="315"/>
      <c r="J19" s="314"/>
      <c r="K19" s="315"/>
      <c r="L19" s="314"/>
      <c r="M19" s="316"/>
      <c r="N19" s="314"/>
      <c r="O19" s="316"/>
      <c r="P19" s="314"/>
      <c r="Q19" s="315"/>
      <c r="R19" s="314">
        <f>B19+D19+F19+H19+J19+P19</f>
        <v>6730</v>
      </c>
      <c r="S19" s="315">
        <f>C19+E19+G19+I19+K19+Q19</f>
        <v>0</v>
      </c>
      <c r="T19" s="260">
        <v>3</v>
      </c>
    </row>
    <row r="20" spans="1:20" s="58" customFormat="1" ht="20.100000000000001" customHeight="1" x14ac:dyDescent="0.15">
      <c r="A20" s="259" t="s">
        <v>327</v>
      </c>
      <c r="B20" s="312">
        <f>香南・香美・長岡・土佐郡!C21</f>
        <v>5450</v>
      </c>
      <c r="C20" s="313">
        <f>香南・香美・長岡・土佐郡!D21</f>
        <v>0</v>
      </c>
      <c r="D20" s="314">
        <f>香南・香美・長岡・土佐郡!G21</f>
        <v>100</v>
      </c>
      <c r="E20" s="315">
        <f>香南・香美・長岡・土佐郡!H21</f>
        <v>0</v>
      </c>
      <c r="F20" s="314">
        <f>香南・香美・長岡・土佐郡!K21</f>
        <v>450</v>
      </c>
      <c r="G20" s="315">
        <f>香南・香美・長岡・土佐郡!L21</f>
        <v>0</v>
      </c>
      <c r="H20" s="314">
        <f>香南・香美・長岡・土佐郡!O21</f>
        <v>120</v>
      </c>
      <c r="I20" s="315">
        <f>香南・香美・長岡・土佐郡!P21</f>
        <v>0</v>
      </c>
      <c r="J20" s="314">
        <f>香南・香美・長岡・土佐郡!S21</f>
        <v>60</v>
      </c>
      <c r="K20" s="315">
        <f>香南・香美・長岡・土佐郡!T21</f>
        <v>0</v>
      </c>
      <c r="L20" s="314"/>
      <c r="M20" s="316"/>
      <c r="N20" s="314"/>
      <c r="O20" s="316"/>
      <c r="P20" s="314">
        <f>香南・香美・長岡・土佐郡!AA21</f>
        <v>150</v>
      </c>
      <c r="Q20" s="315">
        <f>香南・香美・長岡・土佐郡!AB21</f>
        <v>0</v>
      </c>
      <c r="R20" s="314">
        <f>B20+D20+F20+H20+J20+P20</f>
        <v>6330</v>
      </c>
      <c r="S20" s="315">
        <f>C20+E20+G20+I20+K20+Q20</f>
        <v>0</v>
      </c>
      <c r="T20" s="260">
        <v>3</v>
      </c>
    </row>
    <row r="21" spans="1:20" s="58" customFormat="1" ht="20.100000000000001" customHeight="1" x14ac:dyDescent="0.15">
      <c r="A21" s="238" t="s">
        <v>59</v>
      </c>
      <c r="B21" s="307">
        <f>安芸市・安芸郡・室戸!C20</f>
        <v>4360</v>
      </c>
      <c r="C21" s="308">
        <f>安芸市・安芸郡・室戸!D20</f>
        <v>0</v>
      </c>
      <c r="D21" s="309">
        <f>安芸市・安芸郡・室戸!G20</f>
        <v>80</v>
      </c>
      <c r="E21" s="310">
        <f>安芸市・安芸郡・室戸!H20</f>
        <v>0</v>
      </c>
      <c r="F21" s="309">
        <f>安芸市・安芸郡・室戸!K20</f>
        <v>40</v>
      </c>
      <c r="G21" s="310">
        <f>安芸市・安芸郡・室戸!L20</f>
        <v>0</v>
      </c>
      <c r="H21" s="309"/>
      <c r="I21" s="310"/>
      <c r="J21" s="309"/>
      <c r="K21" s="310"/>
      <c r="L21" s="309"/>
      <c r="M21" s="311"/>
      <c r="N21" s="309"/>
      <c r="O21" s="311"/>
      <c r="P21" s="309"/>
      <c r="Q21" s="310"/>
      <c r="R21" s="309">
        <f t="shared" ref="R21:R26" si="2">B21+D21+F21+H21+J21+P21</f>
        <v>4480</v>
      </c>
      <c r="S21" s="310">
        <f t="shared" si="1"/>
        <v>0</v>
      </c>
      <c r="T21" s="239">
        <v>4</v>
      </c>
    </row>
    <row r="22" spans="1:20" s="58" customFormat="1" ht="20.100000000000001" customHeight="1" x14ac:dyDescent="0.15">
      <c r="A22" s="259" t="s">
        <v>56</v>
      </c>
      <c r="B22" s="312">
        <f>香南・香美・長岡・土佐郡!C28</f>
        <v>1530</v>
      </c>
      <c r="C22" s="313">
        <f>香南・香美・長岡・土佐郡!D28</f>
        <v>0</v>
      </c>
      <c r="D22" s="314"/>
      <c r="E22" s="315"/>
      <c r="F22" s="314"/>
      <c r="G22" s="315"/>
      <c r="H22" s="314"/>
      <c r="I22" s="315"/>
      <c r="J22" s="314"/>
      <c r="K22" s="315"/>
      <c r="L22" s="314"/>
      <c r="M22" s="316"/>
      <c r="N22" s="314"/>
      <c r="O22" s="316"/>
      <c r="P22" s="314"/>
      <c r="Q22" s="315"/>
      <c r="R22" s="314">
        <f t="shared" si="2"/>
        <v>1530</v>
      </c>
      <c r="S22" s="315">
        <f>C22+E22+G22+I22+K22+Q22</f>
        <v>0</v>
      </c>
      <c r="T22" s="260">
        <v>3</v>
      </c>
    </row>
    <row r="23" spans="1:20" s="58" customFormat="1" ht="20.100000000000001" customHeight="1" x14ac:dyDescent="0.15">
      <c r="A23" s="259" t="s">
        <v>57</v>
      </c>
      <c r="B23" s="312">
        <f>香南・香美・長岡・土佐郡!C32</f>
        <v>750</v>
      </c>
      <c r="C23" s="313">
        <f>香南・香美・長岡・土佐郡!D32</f>
        <v>0</v>
      </c>
      <c r="D23" s="314">
        <f>香南・香美・長岡・土佐郡!G32</f>
        <v>120</v>
      </c>
      <c r="E23" s="315">
        <f>香南・香美・長岡・土佐郡!H32</f>
        <v>0</v>
      </c>
      <c r="F23" s="314"/>
      <c r="G23" s="315"/>
      <c r="H23" s="314"/>
      <c r="I23" s="315"/>
      <c r="J23" s="314"/>
      <c r="K23" s="315"/>
      <c r="L23" s="314"/>
      <c r="M23" s="316"/>
      <c r="N23" s="314"/>
      <c r="O23" s="316"/>
      <c r="P23" s="314"/>
      <c r="Q23" s="315"/>
      <c r="R23" s="314">
        <f>B23+D23+F23+H23+J23+P23</f>
        <v>870</v>
      </c>
      <c r="S23" s="315">
        <f>C23+E23+G23+I23+K23+Q23</f>
        <v>0</v>
      </c>
      <c r="T23" s="260">
        <v>3</v>
      </c>
    </row>
    <row r="24" spans="1:20" s="58" customFormat="1" ht="20.100000000000001" customHeight="1" x14ac:dyDescent="0.15">
      <c r="A24" s="259" t="s">
        <v>279</v>
      </c>
      <c r="B24" s="312">
        <f>吾川・高岡1・土佐!C18</f>
        <v>6190</v>
      </c>
      <c r="C24" s="313">
        <f>吾川・高岡1・土佐!D18</f>
        <v>0</v>
      </c>
      <c r="D24" s="314">
        <f>吾川・高岡1・土佐!G18</f>
        <v>120</v>
      </c>
      <c r="E24" s="315">
        <f>吾川・高岡1・土佐!H18</f>
        <v>0</v>
      </c>
      <c r="F24" s="314"/>
      <c r="G24" s="315"/>
      <c r="H24" s="314"/>
      <c r="I24" s="315"/>
      <c r="J24" s="314"/>
      <c r="K24" s="315"/>
      <c r="L24" s="314"/>
      <c r="M24" s="316"/>
      <c r="N24" s="314"/>
      <c r="O24" s="316"/>
      <c r="P24" s="314"/>
      <c r="Q24" s="315"/>
      <c r="R24" s="314">
        <f t="shared" si="2"/>
        <v>6310</v>
      </c>
      <c r="S24" s="315">
        <f>C24+E24+G24+I24+K24+Q24</f>
        <v>0</v>
      </c>
      <c r="T24" s="260">
        <v>5</v>
      </c>
    </row>
    <row r="25" spans="1:20" s="58" customFormat="1" ht="20.100000000000001" customHeight="1" x14ac:dyDescent="0.15">
      <c r="A25" s="259" t="s">
        <v>276</v>
      </c>
      <c r="B25" s="312">
        <f>須崎・高岡2!C30</f>
        <v>11530</v>
      </c>
      <c r="C25" s="313">
        <f>須崎・高岡2!D30</f>
        <v>0</v>
      </c>
      <c r="D25" s="314">
        <f>須崎・高岡2!G30</f>
        <v>310</v>
      </c>
      <c r="E25" s="315">
        <f>須崎・高岡2!H30</f>
        <v>0</v>
      </c>
      <c r="F25" s="314">
        <f>須崎・高岡2!K30</f>
        <v>120</v>
      </c>
      <c r="G25" s="315">
        <f>須崎・高岡2!L30</f>
        <v>0</v>
      </c>
      <c r="H25" s="314"/>
      <c r="I25" s="315"/>
      <c r="J25" s="314"/>
      <c r="K25" s="315"/>
      <c r="L25" s="314"/>
      <c r="M25" s="316"/>
      <c r="N25" s="314"/>
      <c r="O25" s="316"/>
      <c r="P25" s="314">
        <f>須崎・高岡2!AA30</f>
        <v>70</v>
      </c>
      <c r="Q25" s="315">
        <f>須崎・高岡2!AB30</f>
        <v>0</v>
      </c>
      <c r="R25" s="314">
        <f t="shared" si="2"/>
        <v>12030</v>
      </c>
      <c r="S25" s="315">
        <f>C25+E25+G25+I25+K25+Q25</f>
        <v>0</v>
      </c>
      <c r="T25" s="260" t="s">
        <v>277</v>
      </c>
    </row>
    <row r="26" spans="1:20" s="58" customFormat="1" ht="20.100000000000001" customHeight="1" x14ac:dyDescent="0.15">
      <c r="A26" s="259" t="s">
        <v>278</v>
      </c>
      <c r="B26" s="312">
        <f>幡多12・四万十・土佐清水・宿毛!C35</f>
        <v>3640</v>
      </c>
      <c r="C26" s="313">
        <f>幡多12・四万十・土佐清水・宿毛!D35</f>
        <v>0</v>
      </c>
      <c r="D26" s="314">
        <f>幡多12・四万十・土佐清水・宿毛!G35</f>
        <v>30</v>
      </c>
      <c r="E26" s="315">
        <f>幡多12・四万十・土佐清水・宿毛!H35</f>
        <v>0</v>
      </c>
      <c r="F26" s="314"/>
      <c r="G26" s="315"/>
      <c r="H26" s="314"/>
      <c r="I26" s="315"/>
      <c r="J26" s="314"/>
      <c r="K26" s="315"/>
      <c r="L26" s="314"/>
      <c r="M26" s="316"/>
      <c r="N26" s="314"/>
      <c r="O26" s="316"/>
      <c r="P26" s="314"/>
      <c r="Q26" s="315"/>
      <c r="R26" s="314">
        <f t="shared" si="2"/>
        <v>3670</v>
      </c>
      <c r="S26" s="315">
        <f>C26+E26+G26+I26+K26+Q26</f>
        <v>0</v>
      </c>
      <c r="T26" s="260">
        <v>7</v>
      </c>
    </row>
    <row r="27" spans="1:20" s="58" customFormat="1" ht="20.100000000000001" customHeight="1" x14ac:dyDescent="0.15">
      <c r="A27" s="220" t="s">
        <v>203</v>
      </c>
      <c r="B27" s="317">
        <f t="shared" ref="B27:J27" si="3">SUM(B10:B26)</f>
        <v>135350</v>
      </c>
      <c r="C27" s="318">
        <f t="shared" si="3"/>
        <v>0</v>
      </c>
      <c r="D27" s="317">
        <f t="shared" si="3"/>
        <v>7610</v>
      </c>
      <c r="E27" s="319">
        <f>SUM(E10:E26)</f>
        <v>0</v>
      </c>
      <c r="F27" s="317">
        <f t="shared" si="3"/>
        <v>5210</v>
      </c>
      <c r="G27" s="319">
        <f t="shared" si="3"/>
        <v>0</v>
      </c>
      <c r="H27" s="317">
        <f t="shared" si="3"/>
        <v>2130</v>
      </c>
      <c r="I27" s="319">
        <f t="shared" si="3"/>
        <v>0</v>
      </c>
      <c r="J27" s="317">
        <f t="shared" si="3"/>
        <v>1000</v>
      </c>
      <c r="K27" s="319">
        <f>SUM(K10:K26)</f>
        <v>0</v>
      </c>
      <c r="L27" s="317"/>
      <c r="M27" s="320"/>
      <c r="N27" s="317"/>
      <c r="O27" s="320"/>
      <c r="P27" s="321">
        <f>SUM(P10:P26)</f>
        <v>4370</v>
      </c>
      <c r="Q27" s="318">
        <f>SUM(Q10:Q26)</f>
        <v>0</v>
      </c>
      <c r="R27" s="317">
        <f>SUM(R10:R26)</f>
        <v>155670</v>
      </c>
      <c r="S27" s="322">
        <f>SUM(S10:S26)</f>
        <v>0</v>
      </c>
      <c r="T27" s="240"/>
    </row>
    <row r="28" spans="1:20" ht="15" customHeight="1" x14ac:dyDescent="0.15">
      <c r="T28" s="178" t="s">
        <v>400</v>
      </c>
    </row>
    <row r="29" spans="1:20" s="58" customFormat="1" ht="15" customHeight="1" x14ac:dyDescent="0.15">
      <c r="A29" s="60"/>
      <c r="C29" s="178" t="s">
        <v>268</v>
      </c>
      <c r="D29" s="178" t="s">
        <v>325</v>
      </c>
      <c r="E29" s="179" t="s">
        <v>195</v>
      </c>
    </row>
    <row r="30" spans="1:20" ht="15" customHeight="1" x14ac:dyDescent="0.15"/>
    <row r="31" spans="1:20" ht="15" customHeight="1" x14ac:dyDescent="0.15"/>
    <row r="32" spans="1:20" ht="15" customHeight="1" x14ac:dyDescent="0.15"/>
    <row r="33" spans="1:21" ht="15" customHeight="1" x14ac:dyDescent="0.15"/>
    <row r="34" spans="1:21" ht="15" customHeight="1" x14ac:dyDescent="0.15"/>
    <row r="35" spans="1:21" ht="15" customHeight="1" x14ac:dyDescent="0.15"/>
    <row r="36" spans="1:21" ht="15" customHeight="1" x14ac:dyDescent="0.15"/>
    <row r="37" spans="1:21" ht="15" customHeight="1" x14ac:dyDescent="0.15"/>
    <row r="38" spans="1:21" ht="15" customHeight="1" x14ac:dyDescent="0.15"/>
    <row r="39" spans="1:21" ht="15" customHeight="1" x14ac:dyDescent="0.15"/>
    <row r="40" spans="1:21" ht="15" customHeight="1" x14ac:dyDescent="0.15">
      <c r="A40" s="55"/>
      <c r="B40" s="210"/>
      <c r="C40" s="210"/>
      <c r="U40" s="211" t="s">
        <v>255</v>
      </c>
    </row>
    <row r="41" spans="1:21" ht="15" customHeight="1" x14ac:dyDescent="0.15">
      <c r="A41" s="58" t="s">
        <v>269</v>
      </c>
      <c r="B41" s="210"/>
      <c r="C41" s="210"/>
      <c r="U41" s="212" t="s">
        <v>256</v>
      </c>
    </row>
    <row r="42" spans="1:21" ht="15" customHeight="1" x14ac:dyDescent="0.15">
      <c r="A42" s="55"/>
      <c r="B42" s="210"/>
      <c r="C42" s="210"/>
      <c r="U42" s="213" t="s">
        <v>257</v>
      </c>
    </row>
    <row r="43" spans="1:21" ht="24.95" customHeight="1" x14ac:dyDescent="0.15">
      <c r="A43" s="214"/>
      <c r="B43" s="215"/>
      <c r="C43" s="214"/>
      <c r="D43" s="215"/>
      <c r="J43" s="58"/>
      <c r="K43" s="58"/>
      <c r="L43" s="58" t="s">
        <v>258</v>
      </c>
      <c r="M43" s="58"/>
      <c r="N43" s="58" t="s">
        <v>259</v>
      </c>
      <c r="O43" s="58"/>
      <c r="P43" s="58" t="s">
        <v>260</v>
      </c>
      <c r="Q43" s="58"/>
      <c r="R43" s="58" t="s">
        <v>261</v>
      </c>
      <c r="S43" s="58"/>
      <c r="T43" s="214"/>
      <c r="U43" s="216"/>
    </row>
    <row r="44" spans="1:21" ht="24.95" customHeight="1" x14ac:dyDescent="0.15">
      <c r="A44" s="58" t="s">
        <v>270</v>
      </c>
      <c r="B44" s="217"/>
      <c r="C44" s="217"/>
      <c r="D44" s="217"/>
      <c r="J44" s="218" t="s">
        <v>262</v>
      </c>
      <c r="K44" s="219" t="s">
        <v>263</v>
      </c>
      <c r="L44" s="218" t="s">
        <v>264</v>
      </c>
      <c r="M44" s="219" t="s">
        <v>265</v>
      </c>
      <c r="N44" s="218" t="s">
        <v>264</v>
      </c>
      <c r="O44" s="219" t="s">
        <v>265</v>
      </c>
      <c r="P44" s="218" t="s">
        <v>264</v>
      </c>
      <c r="Q44" s="219" t="s">
        <v>265</v>
      </c>
      <c r="R44" s="218" t="s">
        <v>264</v>
      </c>
      <c r="S44" s="219" t="s">
        <v>265</v>
      </c>
      <c r="T44" s="214"/>
      <c r="U44" s="216"/>
    </row>
    <row r="45" spans="1:21" s="58" customFormat="1" ht="24.95" customHeight="1" x14ac:dyDescent="0.15">
      <c r="A45" s="272" t="s">
        <v>271</v>
      </c>
      <c r="B45" s="273"/>
      <c r="C45" s="274"/>
      <c r="D45" s="273"/>
      <c r="E45" s="274"/>
      <c r="F45" s="273"/>
      <c r="G45" s="274"/>
      <c r="H45" s="278"/>
      <c r="I45" s="262" t="s">
        <v>283</v>
      </c>
      <c r="J45" s="263">
        <f>B27</f>
        <v>135350</v>
      </c>
      <c r="K45" s="264">
        <f>C27</f>
        <v>0</v>
      </c>
      <c r="L45" s="265">
        <v>3.2</v>
      </c>
      <c r="M45" s="266">
        <f>K45*L45</f>
        <v>0</v>
      </c>
      <c r="N45" s="265">
        <v>6</v>
      </c>
      <c r="O45" s="266">
        <f>K45*N45</f>
        <v>0</v>
      </c>
      <c r="P45" s="265">
        <v>10</v>
      </c>
      <c r="Q45" s="266">
        <f>K45*P45</f>
        <v>0</v>
      </c>
      <c r="R45" s="265">
        <v>15</v>
      </c>
      <c r="S45" s="266">
        <f>K45*R45</f>
        <v>0</v>
      </c>
      <c r="T45" s="223"/>
      <c r="U45" s="216"/>
    </row>
    <row r="46" spans="1:21" s="58" customFormat="1" ht="24.95" customHeight="1" x14ac:dyDescent="0.15">
      <c r="A46" s="275"/>
      <c r="B46" s="276"/>
      <c r="C46" s="277"/>
      <c r="D46" s="276"/>
      <c r="E46" s="277"/>
      <c r="F46" s="276"/>
      <c r="G46" s="277"/>
      <c r="H46" s="279"/>
      <c r="I46" s="267" t="s">
        <v>284</v>
      </c>
      <c r="J46" s="268"/>
      <c r="K46" s="269"/>
      <c r="L46" s="280">
        <v>3.52</v>
      </c>
      <c r="M46" s="271"/>
      <c r="N46" s="270">
        <v>6.6</v>
      </c>
      <c r="O46" s="271"/>
      <c r="P46" s="270">
        <v>11</v>
      </c>
      <c r="Q46" s="271"/>
      <c r="R46" s="270">
        <v>16.5</v>
      </c>
      <c r="S46" s="271"/>
      <c r="T46" s="223"/>
      <c r="U46" s="216"/>
    </row>
    <row r="47" spans="1:21" s="58" customFormat="1" ht="24.95" customHeight="1" x14ac:dyDescent="0.15">
      <c r="A47" s="226"/>
      <c r="B47" s="221"/>
      <c r="C47" s="222"/>
      <c r="D47" s="184" t="s">
        <v>285</v>
      </c>
      <c r="E47" s="222"/>
      <c r="F47" s="221"/>
      <c r="G47" s="222"/>
      <c r="H47" s="221"/>
      <c r="I47" s="222"/>
      <c r="J47" s="224">
        <f>SUM(J45:J46)</f>
        <v>135350</v>
      </c>
      <c r="K47" s="192">
        <f>SUM(K45:K46)</f>
        <v>0</v>
      </c>
      <c r="L47" s="227"/>
      <c r="M47" s="165">
        <f>SUM(M45:M46)</f>
        <v>0</v>
      </c>
      <c r="N47" s="227"/>
      <c r="O47" s="165">
        <f>SUM(O45:O46)</f>
        <v>0</v>
      </c>
      <c r="P47" s="227"/>
      <c r="Q47" s="165">
        <f>SUM(Q45:Q46)</f>
        <v>0</v>
      </c>
      <c r="R47" s="227"/>
      <c r="S47" s="165">
        <f>SUM(S45:S46)</f>
        <v>0</v>
      </c>
      <c r="T47" s="225"/>
      <c r="U47" s="216"/>
    </row>
    <row r="48" spans="1:21" s="58" customFormat="1" ht="24.95" customHeight="1" x14ac:dyDescent="0.15">
      <c r="B48" s="228"/>
      <c r="C48" s="225"/>
      <c r="D48" s="228"/>
      <c r="E48" s="225"/>
      <c r="F48" s="228"/>
      <c r="G48" s="225"/>
      <c r="H48" s="228"/>
      <c r="I48" s="225"/>
      <c r="J48" s="228"/>
      <c r="K48" s="225"/>
      <c r="L48" s="228"/>
      <c r="M48" s="225"/>
      <c r="N48" s="228"/>
      <c r="O48" s="225"/>
      <c r="P48" s="228"/>
      <c r="Q48" s="225"/>
      <c r="R48" s="228"/>
      <c r="S48" s="225"/>
      <c r="T48" s="225"/>
      <c r="U48" s="216"/>
    </row>
    <row r="49" spans="1:21" s="58" customFormat="1" ht="24.95" customHeight="1" x14ac:dyDescent="0.15">
      <c r="A49" s="58" t="s">
        <v>266</v>
      </c>
      <c r="B49" s="228"/>
      <c r="C49" s="225"/>
      <c r="D49" s="228"/>
      <c r="E49" s="225"/>
      <c r="F49" s="228"/>
      <c r="G49" s="225"/>
      <c r="H49" s="228"/>
      <c r="I49" s="225"/>
      <c r="J49" s="228"/>
      <c r="K49" s="225"/>
      <c r="L49" s="228"/>
      <c r="M49" s="225"/>
      <c r="N49" s="228"/>
      <c r="O49" s="225"/>
      <c r="P49" s="228"/>
      <c r="Q49" s="225"/>
      <c r="R49" s="228"/>
      <c r="S49" s="225"/>
      <c r="T49" s="225"/>
      <c r="U49" s="216"/>
    </row>
    <row r="50" spans="1:21" s="58" customFormat="1" ht="24.95" customHeight="1" x14ac:dyDescent="0.15">
      <c r="A50" s="272" t="s">
        <v>272</v>
      </c>
      <c r="B50" s="273"/>
      <c r="C50" s="274"/>
      <c r="D50" s="273"/>
      <c r="E50" s="274"/>
      <c r="F50" s="273"/>
      <c r="G50" s="274"/>
      <c r="H50" s="278"/>
      <c r="I50" s="262" t="s">
        <v>283</v>
      </c>
      <c r="J50" s="263">
        <f>D10+F10+H10+J10+P10+D13+F13+H13+J13+P13</f>
        <v>13580</v>
      </c>
      <c r="K50" s="264">
        <f>E10+G10+I10+K10+Q10+E13+G13+I13+K13+Q13</f>
        <v>0</v>
      </c>
      <c r="L50" s="265">
        <v>2.7</v>
      </c>
      <c r="M50" s="266">
        <f>K50*L50</f>
        <v>0</v>
      </c>
      <c r="N50" s="265">
        <v>4.5</v>
      </c>
      <c r="O50" s="266">
        <f>K50*N50</f>
        <v>0</v>
      </c>
      <c r="P50" s="265">
        <v>7.5</v>
      </c>
      <c r="Q50" s="266">
        <f>K50*P50</f>
        <v>0</v>
      </c>
      <c r="R50" s="265">
        <v>11.5</v>
      </c>
      <c r="S50" s="266">
        <f>K50*R50</f>
        <v>0</v>
      </c>
      <c r="T50" s="225"/>
      <c r="U50" s="216"/>
    </row>
    <row r="51" spans="1:21" s="58" customFormat="1" ht="24.95" customHeight="1" x14ac:dyDescent="0.15">
      <c r="A51" s="275"/>
      <c r="B51" s="276"/>
      <c r="C51" s="277"/>
      <c r="D51" s="276"/>
      <c r="E51" s="277"/>
      <c r="F51" s="276"/>
      <c r="G51" s="277"/>
      <c r="H51" s="279"/>
      <c r="I51" s="267" t="s">
        <v>284</v>
      </c>
      <c r="J51" s="268"/>
      <c r="K51" s="269"/>
      <c r="L51" s="280">
        <v>2.97</v>
      </c>
      <c r="M51" s="271"/>
      <c r="N51" s="270">
        <v>4.95</v>
      </c>
      <c r="O51" s="271"/>
      <c r="P51" s="270">
        <v>8.25</v>
      </c>
      <c r="Q51" s="271"/>
      <c r="R51" s="270">
        <v>12.65</v>
      </c>
      <c r="S51" s="271"/>
      <c r="T51" s="225"/>
      <c r="U51" s="216"/>
    </row>
    <row r="52" spans="1:21" s="58" customFormat="1" ht="24.95" customHeight="1" x14ac:dyDescent="0.15">
      <c r="A52" s="272" t="s">
        <v>273</v>
      </c>
      <c r="B52" s="273"/>
      <c r="C52" s="274"/>
      <c r="D52" s="273"/>
      <c r="E52" s="274"/>
      <c r="F52" s="273"/>
      <c r="G52" s="274"/>
      <c r="H52" s="278"/>
      <c r="I52" s="262" t="s">
        <v>283</v>
      </c>
      <c r="J52" s="263">
        <f>SUM(D11:D12,D14:D26)+SUM(F11:F12,F14:F26)+SUM(H11:H12,H14:H26)+SUM(J11:J12,J14:J26)+SUM(P11:P12,P14:P26)</f>
        <v>6740</v>
      </c>
      <c r="K52" s="264">
        <f>SUM(E11:E12,E14:E26)+SUM(G11:G12,G14:G26)+SUM(I11:I12,I14:I26)+SUM(K11:K12,K14:K26)+SUM(Q11:Q12,Q14:Q26)</f>
        <v>0</v>
      </c>
      <c r="L52" s="265">
        <v>3.5</v>
      </c>
      <c r="M52" s="266">
        <f>K52*L52</f>
        <v>0</v>
      </c>
      <c r="N52" s="265">
        <v>4.5</v>
      </c>
      <c r="O52" s="266">
        <f>K52*N52</f>
        <v>0</v>
      </c>
      <c r="P52" s="265">
        <v>7.5</v>
      </c>
      <c r="Q52" s="266">
        <f>K52*P52</f>
        <v>0</v>
      </c>
      <c r="R52" s="265">
        <v>11.5</v>
      </c>
      <c r="S52" s="266">
        <f>K52*R52</f>
        <v>0</v>
      </c>
      <c r="T52" s="225"/>
      <c r="U52" s="216"/>
    </row>
    <row r="53" spans="1:21" s="58" customFormat="1" ht="24.95" customHeight="1" x14ac:dyDescent="0.15">
      <c r="A53" s="275"/>
      <c r="B53" s="276"/>
      <c r="C53" s="277"/>
      <c r="D53" s="276"/>
      <c r="E53" s="277"/>
      <c r="F53" s="276"/>
      <c r="G53" s="277"/>
      <c r="H53" s="279"/>
      <c r="I53" s="267" t="s">
        <v>284</v>
      </c>
      <c r="J53" s="268"/>
      <c r="K53" s="269"/>
      <c r="L53" s="270">
        <v>3.85</v>
      </c>
      <c r="M53" s="271"/>
      <c r="N53" s="270">
        <v>4.95</v>
      </c>
      <c r="O53" s="271"/>
      <c r="P53" s="270">
        <v>8.25</v>
      </c>
      <c r="Q53" s="271"/>
      <c r="R53" s="270">
        <v>12.65</v>
      </c>
      <c r="S53" s="271"/>
      <c r="T53" s="225"/>
      <c r="U53" s="216"/>
    </row>
    <row r="54" spans="1:21" s="58" customFormat="1" ht="24.95" customHeight="1" x14ac:dyDescent="0.15">
      <c r="A54" s="229"/>
      <c r="B54" s="221"/>
      <c r="C54" s="222"/>
      <c r="D54" s="184" t="s">
        <v>286</v>
      </c>
      <c r="E54" s="222"/>
      <c r="F54" s="221"/>
      <c r="G54" s="222"/>
      <c r="H54" s="221"/>
      <c r="I54" s="222"/>
      <c r="J54" s="224">
        <f>SUM(J50:J53)</f>
        <v>20320</v>
      </c>
      <c r="K54" s="192">
        <f>SUM(K50:K53)</f>
        <v>0</v>
      </c>
      <c r="L54" s="227"/>
      <c r="M54" s="192">
        <f>SUM(M50:M53)</f>
        <v>0</v>
      </c>
      <c r="N54" s="227"/>
      <c r="O54" s="192">
        <f>SUM(O50:O53)</f>
        <v>0</v>
      </c>
      <c r="P54" s="227"/>
      <c r="Q54" s="192">
        <f>SUM(Q50:Q53)</f>
        <v>0</v>
      </c>
      <c r="R54" s="227"/>
      <c r="S54" s="192">
        <f>SUM(S50:S53)</f>
        <v>0</v>
      </c>
      <c r="T54" s="225"/>
      <c r="U54" s="216"/>
    </row>
    <row r="55" spans="1:21" s="58" customFormat="1" ht="24.95" customHeight="1" thickBot="1" x14ac:dyDescent="0.2">
      <c r="B55" s="228"/>
      <c r="C55" s="225"/>
      <c r="D55" s="228"/>
      <c r="E55" s="225"/>
      <c r="F55" s="228"/>
      <c r="G55" s="225"/>
      <c r="H55" s="228"/>
      <c r="I55" s="225"/>
      <c r="J55" s="228"/>
      <c r="K55" s="225"/>
      <c r="L55" s="228"/>
      <c r="M55" s="225"/>
      <c r="N55" s="228"/>
      <c r="O55" s="225"/>
      <c r="P55" s="228"/>
      <c r="Q55" s="225"/>
      <c r="R55" s="228"/>
      <c r="S55" s="225"/>
      <c r="T55" s="225"/>
      <c r="U55" s="216"/>
    </row>
    <row r="56" spans="1:21" s="58" customFormat="1" ht="24.95" customHeight="1" thickBot="1" x14ac:dyDescent="0.2">
      <c r="A56" s="230"/>
      <c r="B56" s="231"/>
      <c r="C56" s="232"/>
      <c r="D56" s="233" t="s">
        <v>287</v>
      </c>
      <c r="E56" s="232"/>
      <c r="F56" s="231"/>
      <c r="G56" s="232"/>
      <c r="H56" s="231"/>
      <c r="I56" s="232"/>
      <c r="J56" s="234">
        <f>J47+J54</f>
        <v>155670</v>
      </c>
      <c r="K56" s="235">
        <f>K47+K54</f>
        <v>0</v>
      </c>
      <c r="L56" s="236" t="s">
        <v>258</v>
      </c>
      <c r="M56" s="235">
        <f>M47+M54</f>
        <v>0</v>
      </c>
      <c r="N56" s="236" t="s">
        <v>259</v>
      </c>
      <c r="O56" s="235">
        <f>O47+O54</f>
        <v>0</v>
      </c>
      <c r="P56" s="236" t="s">
        <v>260</v>
      </c>
      <c r="Q56" s="235">
        <f>Q47+Q54</f>
        <v>0</v>
      </c>
      <c r="R56" s="236" t="s">
        <v>261</v>
      </c>
      <c r="S56" s="237">
        <f>S47+S54</f>
        <v>0</v>
      </c>
      <c r="T56" s="225"/>
      <c r="U56" s="216"/>
    </row>
    <row r="57" spans="1:21" customFormat="1" ht="15" customHeight="1" x14ac:dyDescent="0.15">
      <c r="A57" s="215" t="s">
        <v>267</v>
      </c>
      <c r="B57" s="55"/>
      <c r="C57" s="55"/>
      <c r="D57" s="55"/>
      <c r="E57" s="55"/>
      <c r="F57" s="55"/>
      <c r="G57" s="55"/>
      <c r="H57" s="55"/>
      <c r="I57" s="55"/>
      <c r="J57" s="55"/>
      <c r="K57" s="55"/>
      <c r="L57" s="55"/>
      <c r="M57" s="55"/>
      <c r="N57" s="55"/>
      <c r="O57" s="55"/>
      <c r="P57" s="55"/>
      <c r="Q57" s="55"/>
      <c r="R57" s="55"/>
      <c r="S57" s="128" t="s">
        <v>401</v>
      </c>
      <c r="T57" s="55"/>
      <c r="U57" s="216"/>
    </row>
    <row r="58" spans="1:21" customFormat="1" ht="15" customHeight="1" x14ac:dyDescent="0.15">
      <c r="A58" s="215"/>
      <c r="B58" s="55"/>
      <c r="C58" s="55"/>
      <c r="D58" s="55"/>
      <c r="E58" s="55"/>
      <c r="F58" s="55"/>
      <c r="G58" s="55"/>
      <c r="H58" s="55"/>
      <c r="I58" s="55"/>
      <c r="J58" s="55"/>
      <c r="K58" s="55"/>
      <c r="L58" s="55"/>
      <c r="M58" s="55"/>
      <c r="N58" s="55"/>
      <c r="O58" s="55"/>
      <c r="P58" s="55"/>
      <c r="Q58" s="55"/>
      <c r="R58" s="55"/>
      <c r="S58" s="55"/>
      <c r="T58" s="55"/>
      <c r="U58" s="216"/>
    </row>
  </sheetData>
  <sheetProtection algorithmName="SHA-512" hashValue="TQFpTDU6Nd+UV5d8sagDtIjbnQcAhKl7HWAh83jONIDCKKg8UCJbf7o8PxhCicck/eHY6EjMDQibcuQ6xHAGSw==" saltValue="t+MnWe8tXSTzW3zkMXRjK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4"/>
  <sheetViews>
    <sheetView zoomScaleNormal="100" workbookViewId="0">
      <selection activeCell="D8" sqref="D8"/>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8" customWidth="1"/>
    <col min="6" max="6" width="7.125" style="61" customWidth="1"/>
    <col min="7" max="7" width="5.625" style="62" customWidth="1"/>
    <col min="8" max="8" width="6.625" style="63" customWidth="1"/>
    <col min="9" max="9" width="3.125" style="8" customWidth="1"/>
    <col min="10" max="10" width="7.125" style="61" customWidth="1"/>
    <col min="11" max="11" width="5.625" style="62" customWidth="1"/>
    <col min="12" max="12" width="6.625" style="63" customWidth="1"/>
    <col min="13" max="13" width="3.125" style="8" customWidth="1"/>
    <col min="14" max="14" width="7.125" style="61" customWidth="1"/>
    <col min="15" max="15" width="5.625" style="62" customWidth="1"/>
    <col min="16" max="16" width="6.625" style="65" customWidth="1"/>
    <col min="17" max="17" width="3.125" style="8" customWidth="1"/>
    <col min="18" max="18" width="7.125" style="61" customWidth="1"/>
    <col min="19" max="19" width="5.625" style="62" customWidth="1"/>
    <col min="20" max="20" width="6.625" style="65" customWidth="1"/>
    <col min="21" max="21" width="3.125" style="8" customWidth="1"/>
    <col min="22" max="22" width="7.125" style="3" customWidth="1"/>
    <col min="23" max="23" width="5.625" style="3" customWidth="1"/>
    <col min="24" max="24" width="6.625" style="6" customWidth="1"/>
    <col min="25" max="25" width="3.125" style="8"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191" t="s">
        <v>444</v>
      </c>
    </row>
    <row r="2" spans="1:30" ht="15" customHeight="1" x14ac:dyDescent="0.15">
      <c r="AB2" s="67" t="s">
        <v>55</v>
      </c>
    </row>
    <row r="3" spans="1:30" ht="15" customHeight="1" x14ac:dyDescent="0.15">
      <c r="AB3" s="68" t="s">
        <v>179</v>
      </c>
    </row>
    <row r="4" spans="1:30" ht="5.0999999999999996" customHeight="1" x14ac:dyDescent="0.15"/>
    <row r="5" spans="1:30" ht="15" customHeight="1" x14ac:dyDescent="0.15">
      <c r="A5" s="15"/>
      <c r="B5" s="69" t="s">
        <v>341</v>
      </c>
      <c r="C5" s="70" t="s">
        <v>4</v>
      </c>
      <c r="D5" s="129" t="s">
        <v>5</v>
      </c>
      <c r="E5" s="169"/>
      <c r="F5" s="69" t="s">
        <v>6</v>
      </c>
      <c r="G5" s="70" t="s">
        <v>4</v>
      </c>
      <c r="H5" s="73" t="s">
        <v>5</v>
      </c>
      <c r="I5" s="169"/>
      <c r="J5" s="69" t="s">
        <v>7</v>
      </c>
      <c r="K5" s="70" t="s">
        <v>4</v>
      </c>
      <c r="L5" s="73" t="s">
        <v>5</v>
      </c>
      <c r="M5" s="169"/>
      <c r="N5" s="69" t="s">
        <v>8</v>
      </c>
      <c r="O5" s="70" t="s">
        <v>4</v>
      </c>
      <c r="P5" s="74" t="s">
        <v>5</v>
      </c>
      <c r="Q5" s="169"/>
      <c r="R5" s="69" t="s">
        <v>9</v>
      </c>
      <c r="S5" s="70" t="s">
        <v>4</v>
      </c>
      <c r="T5" s="74" t="s">
        <v>5</v>
      </c>
      <c r="U5" s="9"/>
      <c r="V5" s="43"/>
      <c r="W5" s="70" t="s">
        <v>4</v>
      </c>
      <c r="X5" s="73" t="s">
        <v>5</v>
      </c>
      <c r="Y5" s="11"/>
      <c r="Z5" s="69" t="s">
        <v>10</v>
      </c>
      <c r="AA5" s="70" t="s">
        <v>4</v>
      </c>
      <c r="AB5" s="74" t="s">
        <v>5</v>
      </c>
      <c r="AC5" s="174">
        <v>1</v>
      </c>
      <c r="AD5" s="2"/>
    </row>
    <row r="6" spans="1:30" ht="15" customHeight="1" x14ac:dyDescent="0.15">
      <c r="A6" s="15"/>
      <c r="B6" s="103" t="s">
        <v>142</v>
      </c>
      <c r="C6" s="170"/>
      <c r="D6" s="171"/>
      <c r="E6" s="169"/>
      <c r="F6" s="103"/>
      <c r="G6" s="170"/>
      <c r="H6" s="171"/>
      <c r="I6" s="169"/>
      <c r="J6" s="4"/>
      <c r="K6" s="172" t="s">
        <v>143</v>
      </c>
      <c r="L6" s="187">
        <f>L7+高知新市12・南国!L6+高知新市12・南国!L21</f>
        <v>70300</v>
      </c>
      <c r="M6" s="9"/>
      <c r="N6" s="103"/>
      <c r="O6" s="173" t="s">
        <v>144</v>
      </c>
      <c r="P6" s="164">
        <f>P7+高知新市12・南国!P6+高知新市12・南国!P21</f>
        <v>0</v>
      </c>
      <c r="Q6" s="241"/>
      <c r="R6" s="242"/>
      <c r="S6" s="243"/>
      <c r="T6" s="244"/>
      <c r="U6" s="241"/>
      <c r="V6" s="245"/>
      <c r="W6" s="245"/>
      <c r="X6" s="246"/>
      <c r="Y6" s="241"/>
      <c r="Z6" s="247"/>
      <c r="AA6" s="248"/>
      <c r="AB6" s="249"/>
      <c r="AC6" s="75"/>
      <c r="AD6" s="2"/>
    </row>
    <row r="7" spans="1:30" ht="15" customHeight="1" x14ac:dyDescent="0.15">
      <c r="A7" s="199"/>
      <c r="B7" s="200" t="s">
        <v>145</v>
      </c>
      <c r="C7" s="201"/>
      <c r="D7" s="202"/>
      <c r="E7" s="198"/>
      <c r="F7" s="203"/>
      <c r="G7" s="201"/>
      <c r="H7" s="202"/>
      <c r="I7" s="198"/>
      <c r="J7" s="204"/>
      <c r="K7" s="205" t="s">
        <v>197</v>
      </c>
      <c r="L7" s="206">
        <f>C42+G42+K42+O42+S42+AA42</f>
        <v>54960</v>
      </c>
      <c r="M7" s="207"/>
      <c r="N7" s="203"/>
      <c r="O7" s="208" t="s">
        <v>146</v>
      </c>
      <c r="P7" s="197">
        <f>D42+H42+L42+P42+T42+AB42</f>
        <v>0</v>
      </c>
      <c r="Q7" s="250"/>
      <c r="R7" s="251"/>
      <c r="S7" s="252"/>
      <c r="T7" s="253"/>
      <c r="U7" s="250"/>
      <c r="V7" s="254"/>
      <c r="W7" s="254"/>
      <c r="X7" s="255"/>
      <c r="Y7" s="250"/>
      <c r="Z7" s="256"/>
      <c r="AA7" s="257"/>
      <c r="AB7" s="258"/>
      <c r="AC7" s="75" t="s">
        <v>147</v>
      </c>
      <c r="AD7" s="2"/>
    </row>
    <row r="8" spans="1:30" s="51" customFormat="1" ht="15" customHeight="1" x14ac:dyDescent="0.15">
      <c r="A8" s="112"/>
      <c r="B8" s="49" t="s">
        <v>148</v>
      </c>
      <c r="C8" s="323">
        <v>1970</v>
      </c>
      <c r="D8" s="131"/>
      <c r="E8" s="112"/>
      <c r="F8" s="49" t="s">
        <v>351</v>
      </c>
      <c r="G8" s="323">
        <v>650</v>
      </c>
      <c r="H8" s="328"/>
      <c r="I8" s="112"/>
      <c r="J8" s="49" t="s">
        <v>390</v>
      </c>
      <c r="K8" s="323">
        <v>700</v>
      </c>
      <c r="L8" s="328"/>
      <c r="M8" s="112"/>
      <c r="N8" s="49" t="s">
        <v>351</v>
      </c>
      <c r="O8" s="323">
        <v>300</v>
      </c>
      <c r="P8" s="328"/>
      <c r="Q8" s="112"/>
      <c r="R8" s="49" t="s">
        <v>64</v>
      </c>
      <c r="S8" s="323">
        <v>550</v>
      </c>
      <c r="T8" s="328"/>
      <c r="U8" s="112"/>
      <c r="V8" s="49"/>
      <c r="W8" s="323"/>
      <c r="X8" s="328"/>
      <c r="Y8" s="112"/>
      <c r="Z8" s="49" t="s">
        <v>351</v>
      </c>
      <c r="AA8" s="323">
        <v>950</v>
      </c>
      <c r="AB8" s="131"/>
      <c r="AC8" s="86" t="s">
        <v>149</v>
      </c>
    </row>
    <row r="9" spans="1:30" s="51" customFormat="1" ht="15" customHeight="1" x14ac:dyDescent="0.15">
      <c r="A9" s="118"/>
      <c r="B9" s="47" t="s">
        <v>150</v>
      </c>
      <c r="C9" s="324">
        <v>1640</v>
      </c>
      <c r="D9" s="132"/>
      <c r="E9" s="118"/>
      <c r="F9" s="47" t="s">
        <v>205</v>
      </c>
      <c r="G9" s="324">
        <v>500</v>
      </c>
      <c r="H9" s="329"/>
      <c r="I9" s="118"/>
      <c r="J9" s="47" t="s">
        <v>207</v>
      </c>
      <c r="K9" s="324">
        <v>800</v>
      </c>
      <c r="L9" s="329"/>
      <c r="M9" s="118"/>
      <c r="N9" s="47" t="s">
        <v>205</v>
      </c>
      <c r="O9" s="324">
        <v>200</v>
      </c>
      <c r="P9" s="329"/>
      <c r="Q9" s="118"/>
      <c r="R9" s="47" t="s">
        <v>394</v>
      </c>
      <c r="S9" s="324">
        <v>250</v>
      </c>
      <c r="T9" s="329"/>
      <c r="U9" s="118"/>
      <c r="V9" s="47"/>
      <c r="W9" s="324"/>
      <c r="X9" s="329"/>
      <c r="Y9" s="118"/>
      <c r="Z9" s="47" t="s">
        <v>205</v>
      </c>
      <c r="AA9" s="324">
        <v>720</v>
      </c>
      <c r="AB9" s="132"/>
      <c r="AC9" s="86" t="s">
        <v>113</v>
      </c>
    </row>
    <row r="10" spans="1:30" s="51" customFormat="1" ht="15" customHeight="1" x14ac:dyDescent="0.15">
      <c r="A10" s="118"/>
      <c r="B10" s="47" t="s">
        <v>151</v>
      </c>
      <c r="C10" s="324">
        <v>1590</v>
      </c>
      <c r="D10" s="132"/>
      <c r="E10" s="118"/>
      <c r="F10" s="47" t="s">
        <v>352</v>
      </c>
      <c r="G10" s="324">
        <v>600</v>
      </c>
      <c r="H10" s="329"/>
      <c r="I10" s="118"/>
      <c r="J10" s="47" t="s">
        <v>391</v>
      </c>
      <c r="K10" s="324">
        <v>400</v>
      </c>
      <c r="L10" s="329"/>
      <c r="M10" s="118"/>
      <c r="N10" s="47" t="s">
        <v>384</v>
      </c>
      <c r="O10" s="324">
        <v>240</v>
      </c>
      <c r="P10" s="329"/>
      <c r="Q10" s="118"/>
      <c r="R10" s="49" t="s">
        <v>395</v>
      </c>
      <c r="S10" s="325"/>
      <c r="T10" s="329"/>
      <c r="U10" s="118"/>
      <c r="V10" s="47"/>
      <c r="W10" s="324"/>
      <c r="X10" s="329"/>
      <c r="Y10" s="118"/>
      <c r="Z10" s="47" t="s">
        <v>158</v>
      </c>
      <c r="AA10" s="324">
        <v>100</v>
      </c>
      <c r="AB10" s="132"/>
      <c r="AC10" s="86" t="s">
        <v>152</v>
      </c>
    </row>
    <row r="11" spans="1:30" s="51" customFormat="1" ht="15" customHeight="1" x14ac:dyDescent="0.15">
      <c r="A11" s="99"/>
      <c r="B11" s="45" t="s">
        <v>153</v>
      </c>
      <c r="C11" s="325">
        <v>1850</v>
      </c>
      <c r="D11" s="133"/>
      <c r="E11" s="99"/>
      <c r="F11" s="45" t="s">
        <v>206</v>
      </c>
      <c r="G11" s="325">
        <v>400</v>
      </c>
      <c r="H11" s="330"/>
      <c r="I11" s="99"/>
      <c r="J11" s="45" t="s">
        <v>352</v>
      </c>
      <c r="K11" s="325">
        <v>950</v>
      </c>
      <c r="L11" s="330"/>
      <c r="M11" s="99"/>
      <c r="N11" s="45" t="s">
        <v>352</v>
      </c>
      <c r="O11" s="325">
        <v>120</v>
      </c>
      <c r="P11" s="330"/>
      <c r="Q11" s="99"/>
      <c r="R11" s="47" t="s">
        <v>396</v>
      </c>
      <c r="S11" s="324"/>
      <c r="T11" s="330"/>
      <c r="U11" s="99"/>
      <c r="V11" s="45"/>
      <c r="W11" s="325"/>
      <c r="X11" s="330"/>
      <c r="Y11" s="99"/>
      <c r="Z11" s="45" t="s">
        <v>161</v>
      </c>
      <c r="AA11" s="325">
        <v>210</v>
      </c>
      <c r="AB11" s="133"/>
      <c r="AC11" s="86" t="s">
        <v>154</v>
      </c>
    </row>
    <row r="12" spans="1:30" s="51" customFormat="1" ht="15" customHeight="1" x14ac:dyDescent="0.15">
      <c r="A12" s="118"/>
      <c r="B12" s="47" t="s">
        <v>155</v>
      </c>
      <c r="C12" s="324">
        <v>1430</v>
      </c>
      <c r="D12" s="132"/>
      <c r="E12" s="118"/>
      <c r="F12" s="47" t="s">
        <v>353</v>
      </c>
      <c r="G12" s="324">
        <v>300</v>
      </c>
      <c r="H12" s="329"/>
      <c r="I12" s="118"/>
      <c r="J12" s="47" t="s">
        <v>392</v>
      </c>
      <c r="K12" s="324">
        <v>130</v>
      </c>
      <c r="L12" s="329"/>
      <c r="M12" s="118"/>
      <c r="N12" s="47" t="s">
        <v>353</v>
      </c>
      <c r="O12" s="324">
        <v>300</v>
      </c>
      <c r="P12" s="329"/>
      <c r="Q12" s="118"/>
      <c r="R12" s="47" t="s">
        <v>397</v>
      </c>
      <c r="S12" s="324"/>
      <c r="T12" s="329"/>
      <c r="U12" s="118"/>
      <c r="V12" s="47"/>
      <c r="W12" s="324"/>
      <c r="X12" s="329"/>
      <c r="Y12" s="118"/>
      <c r="Z12" s="47" t="s">
        <v>354</v>
      </c>
      <c r="AA12" s="324">
        <v>410</v>
      </c>
      <c r="AB12" s="132"/>
      <c r="AC12" s="86"/>
    </row>
    <row r="13" spans="1:30" s="51" customFormat="1" ht="15" customHeight="1" x14ac:dyDescent="0.15">
      <c r="A13" s="118"/>
      <c r="B13" s="47" t="s">
        <v>157</v>
      </c>
      <c r="C13" s="324">
        <v>1300</v>
      </c>
      <c r="D13" s="132"/>
      <c r="E13" s="118"/>
      <c r="F13" s="47" t="s">
        <v>207</v>
      </c>
      <c r="G13" s="324">
        <v>550</v>
      </c>
      <c r="H13" s="329"/>
      <c r="I13" s="118"/>
      <c r="J13" s="47" t="s">
        <v>393</v>
      </c>
      <c r="K13" s="324">
        <v>150</v>
      </c>
      <c r="L13" s="329"/>
      <c r="M13" s="118"/>
      <c r="N13" s="47" t="s">
        <v>421</v>
      </c>
      <c r="O13" s="324">
        <v>40</v>
      </c>
      <c r="P13" s="329"/>
      <c r="Q13" s="118"/>
      <c r="R13" s="47" t="s">
        <v>398</v>
      </c>
      <c r="S13" s="324"/>
      <c r="T13" s="329"/>
      <c r="U13" s="118"/>
      <c r="V13" s="47"/>
      <c r="W13" s="324"/>
      <c r="X13" s="329"/>
      <c r="Y13" s="118"/>
      <c r="Z13" s="47" t="s">
        <v>399</v>
      </c>
      <c r="AA13" s="324">
        <v>400</v>
      </c>
      <c r="AB13" s="132"/>
      <c r="AC13" s="86"/>
    </row>
    <row r="14" spans="1:30" s="51" customFormat="1" ht="15" customHeight="1" x14ac:dyDescent="0.15">
      <c r="A14" s="118"/>
      <c r="B14" s="47" t="s">
        <v>288</v>
      </c>
      <c r="C14" s="324">
        <v>1260</v>
      </c>
      <c r="D14" s="132"/>
      <c r="E14" s="118"/>
      <c r="F14" s="47" t="s">
        <v>14</v>
      </c>
      <c r="G14" s="324">
        <v>300</v>
      </c>
      <c r="H14" s="329"/>
      <c r="I14" s="118"/>
      <c r="J14" s="47"/>
      <c r="K14" s="324"/>
      <c r="L14" s="329"/>
      <c r="M14" s="118"/>
      <c r="N14" s="47" t="s">
        <v>369</v>
      </c>
      <c r="O14" s="324">
        <v>220</v>
      </c>
      <c r="P14" s="329"/>
      <c r="Q14" s="118"/>
      <c r="R14" s="47"/>
      <c r="S14" s="324"/>
      <c r="T14" s="329"/>
      <c r="U14" s="118"/>
      <c r="V14" s="47"/>
      <c r="W14" s="324"/>
      <c r="X14" s="329"/>
      <c r="Y14" s="118"/>
      <c r="Z14" s="47" t="s">
        <v>369</v>
      </c>
      <c r="AA14" s="324">
        <v>350</v>
      </c>
      <c r="AB14" s="132"/>
      <c r="AC14" s="86"/>
    </row>
    <row r="15" spans="1:30" s="51" customFormat="1" ht="15" customHeight="1" x14ac:dyDescent="0.15">
      <c r="A15" s="118"/>
      <c r="B15" s="47" t="s">
        <v>159</v>
      </c>
      <c r="C15" s="324">
        <v>2240</v>
      </c>
      <c r="D15" s="132"/>
      <c r="E15" s="118"/>
      <c r="F15" s="47"/>
      <c r="G15" s="324"/>
      <c r="H15" s="329"/>
      <c r="I15" s="118"/>
      <c r="J15" s="47"/>
      <c r="K15" s="324"/>
      <c r="L15" s="329"/>
      <c r="M15" s="118"/>
      <c r="N15" s="76" t="s">
        <v>422</v>
      </c>
      <c r="O15" s="331">
        <v>30</v>
      </c>
      <c r="P15" s="329"/>
      <c r="Q15" s="118"/>
      <c r="R15" s="47"/>
      <c r="S15" s="324"/>
      <c r="T15" s="329"/>
      <c r="U15" s="118"/>
      <c r="V15" s="47"/>
      <c r="W15" s="324"/>
      <c r="X15" s="329"/>
      <c r="Y15" s="118"/>
      <c r="Z15" s="47"/>
      <c r="AA15" s="324"/>
      <c r="AB15" s="132"/>
      <c r="AC15" s="86"/>
    </row>
    <row r="16" spans="1:30" s="51" customFormat="1" ht="15" customHeight="1" x14ac:dyDescent="0.15">
      <c r="A16" s="118"/>
      <c r="B16" s="47" t="s">
        <v>11</v>
      </c>
      <c r="C16" s="324">
        <v>1240</v>
      </c>
      <c r="D16" s="132"/>
      <c r="E16" s="118"/>
      <c r="F16" s="47"/>
      <c r="G16" s="324"/>
      <c r="H16" s="329"/>
      <c r="I16" s="118"/>
      <c r="J16" s="47"/>
      <c r="K16" s="324"/>
      <c r="L16" s="329"/>
      <c r="M16" s="118"/>
      <c r="N16" s="47" t="s">
        <v>423</v>
      </c>
      <c r="O16" s="324">
        <v>150</v>
      </c>
      <c r="P16" s="329"/>
      <c r="Q16" s="118"/>
      <c r="R16" s="47"/>
      <c r="S16" s="324"/>
      <c r="T16" s="329"/>
      <c r="U16" s="118"/>
      <c r="V16" s="47"/>
      <c r="W16" s="324"/>
      <c r="X16" s="329"/>
      <c r="Y16" s="118"/>
      <c r="AB16" s="132"/>
      <c r="AC16" s="86"/>
    </row>
    <row r="17" spans="1:29" s="51" customFormat="1" ht="15" customHeight="1" x14ac:dyDescent="0.15">
      <c r="A17" s="118"/>
      <c r="B17" s="47" t="s">
        <v>445</v>
      </c>
      <c r="C17" s="324">
        <v>1280</v>
      </c>
      <c r="D17" s="132"/>
      <c r="E17" s="118"/>
      <c r="F17" s="47"/>
      <c r="G17" s="324"/>
      <c r="H17" s="329"/>
      <c r="I17" s="118"/>
      <c r="J17" s="47"/>
      <c r="K17" s="324"/>
      <c r="L17" s="329"/>
      <c r="M17" s="118"/>
      <c r="N17" s="47"/>
      <c r="O17" s="324"/>
      <c r="P17" s="329"/>
      <c r="Q17" s="118"/>
      <c r="R17" s="47"/>
      <c r="S17" s="324"/>
      <c r="T17" s="329"/>
      <c r="U17" s="118"/>
      <c r="V17" s="47"/>
      <c r="W17" s="324"/>
      <c r="X17" s="329"/>
      <c r="Y17" s="118"/>
      <c r="Z17" s="47"/>
      <c r="AA17" s="324"/>
      <c r="AB17" s="132"/>
      <c r="AC17" s="86"/>
    </row>
    <row r="18" spans="1:29" s="51" customFormat="1" ht="15" customHeight="1" x14ac:dyDescent="0.15">
      <c r="A18" s="118"/>
      <c r="B18" s="47" t="s">
        <v>160</v>
      </c>
      <c r="C18" s="324">
        <v>1220</v>
      </c>
      <c r="D18" s="132"/>
      <c r="E18" s="118"/>
      <c r="F18" s="47"/>
      <c r="G18" s="113"/>
      <c r="H18" s="132"/>
      <c r="I18" s="118"/>
      <c r="J18" s="47"/>
      <c r="K18" s="113"/>
      <c r="L18" s="132"/>
      <c r="M18" s="118"/>
      <c r="N18" s="47"/>
      <c r="O18" s="113"/>
      <c r="P18" s="132"/>
      <c r="Q18" s="118"/>
      <c r="R18" s="47"/>
      <c r="S18" s="113"/>
      <c r="T18" s="132"/>
      <c r="U18" s="118"/>
      <c r="V18" s="47"/>
      <c r="W18" s="113"/>
      <c r="X18" s="132"/>
      <c r="Y18" s="118"/>
      <c r="Z18" s="47"/>
      <c r="AA18" s="113"/>
      <c r="AB18" s="132"/>
      <c r="AC18" s="52"/>
    </row>
    <row r="19" spans="1:29" s="51" customFormat="1" ht="15" customHeight="1" x14ac:dyDescent="0.15">
      <c r="A19" s="118"/>
      <c r="B19" s="47"/>
      <c r="C19" s="324"/>
      <c r="D19" s="132"/>
      <c r="E19" s="118"/>
      <c r="F19" s="47"/>
      <c r="G19" s="113"/>
      <c r="H19" s="132"/>
      <c r="I19" s="118"/>
      <c r="J19" s="47"/>
      <c r="K19" s="113"/>
      <c r="L19" s="132"/>
      <c r="M19" s="118"/>
      <c r="N19" s="47"/>
      <c r="O19" s="113"/>
      <c r="P19" s="132"/>
      <c r="Q19" s="118"/>
      <c r="R19" s="47"/>
      <c r="S19" s="113"/>
      <c r="T19" s="132"/>
      <c r="U19" s="118"/>
      <c r="V19" s="47"/>
      <c r="W19" s="113"/>
      <c r="X19" s="132"/>
      <c r="Y19" s="118"/>
      <c r="Z19" s="47"/>
      <c r="AA19" s="113"/>
      <c r="AB19" s="132"/>
      <c r="AC19" s="86"/>
    </row>
    <row r="20" spans="1:29" s="51" customFormat="1" ht="15" customHeight="1" x14ac:dyDescent="0.15">
      <c r="A20" s="118"/>
      <c r="B20" s="47" t="s">
        <v>331</v>
      </c>
      <c r="C20" s="324">
        <v>2550</v>
      </c>
      <c r="D20" s="132"/>
      <c r="E20" s="118"/>
      <c r="F20" s="47"/>
      <c r="G20" s="113"/>
      <c r="H20" s="132"/>
      <c r="I20" s="118"/>
      <c r="J20" s="47"/>
      <c r="K20" s="113"/>
      <c r="L20" s="132"/>
      <c r="M20" s="118"/>
      <c r="N20" s="47"/>
      <c r="O20" s="113"/>
      <c r="P20" s="132"/>
      <c r="Q20" s="118"/>
      <c r="R20" s="47"/>
      <c r="S20" s="113"/>
      <c r="T20" s="132"/>
      <c r="U20" s="118"/>
      <c r="V20" s="47"/>
      <c r="W20" s="113"/>
      <c r="X20" s="132"/>
      <c r="Y20" s="118"/>
      <c r="Z20" s="47"/>
      <c r="AA20" s="113"/>
      <c r="AB20" s="132"/>
      <c r="AC20" s="86"/>
    </row>
    <row r="21" spans="1:29" s="51" customFormat="1" ht="15" customHeight="1" x14ac:dyDescent="0.15">
      <c r="A21" s="118"/>
      <c r="B21" s="47"/>
      <c r="C21" s="324"/>
      <c r="D21" s="132"/>
      <c r="E21" s="118"/>
      <c r="F21" s="47"/>
      <c r="G21" s="113"/>
      <c r="H21" s="132"/>
      <c r="I21" s="118"/>
      <c r="J21" s="47"/>
      <c r="K21" s="113"/>
      <c r="L21" s="132"/>
      <c r="M21" s="118"/>
      <c r="N21" s="47"/>
      <c r="O21" s="113"/>
      <c r="P21" s="132"/>
      <c r="Q21" s="118"/>
      <c r="R21" s="47"/>
      <c r="S21" s="113"/>
      <c r="T21" s="132"/>
      <c r="U21" s="118"/>
      <c r="V21" s="47"/>
      <c r="W21" s="113"/>
      <c r="X21" s="132"/>
      <c r="Y21" s="118"/>
      <c r="Z21" s="47"/>
      <c r="AA21" s="113"/>
      <c r="AB21" s="132"/>
      <c r="AC21" s="52"/>
    </row>
    <row r="22" spans="1:29" s="51" customFormat="1" ht="15" customHeight="1" x14ac:dyDescent="0.15">
      <c r="A22" s="118"/>
      <c r="B22" s="47" t="s">
        <v>372</v>
      </c>
      <c r="C22" s="324">
        <v>1360</v>
      </c>
      <c r="D22" s="132"/>
      <c r="E22" s="118"/>
      <c r="F22" s="47"/>
      <c r="G22" s="113"/>
      <c r="H22" s="132"/>
      <c r="I22" s="118"/>
      <c r="J22" s="47"/>
      <c r="K22" s="113"/>
      <c r="L22" s="132"/>
      <c r="M22" s="118"/>
      <c r="N22" s="47"/>
      <c r="O22" s="113"/>
      <c r="P22" s="132"/>
      <c r="Q22" s="118"/>
      <c r="R22" s="47"/>
      <c r="S22" s="113"/>
      <c r="T22" s="132"/>
      <c r="U22" s="118"/>
      <c r="V22" s="47"/>
      <c r="W22" s="113"/>
      <c r="X22" s="132"/>
      <c r="Y22" s="118"/>
      <c r="Z22" s="47"/>
      <c r="AA22" s="113"/>
      <c r="AB22" s="132"/>
      <c r="AC22" s="86"/>
    </row>
    <row r="23" spans="1:29" s="51" customFormat="1" ht="15" customHeight="1" x14ac:dyDescent="0.15">
      <c r="A23" s="118"/>
      <c r="B23" s="47" t="s">
        <v>162</v>
      </c>
      <c r="C23" s="324">
        <v>1400</v>
      </c>
      <c r="D23" s="132"/>
      <c r="E23" s="118"/>
      <c r="F23" s="47"/>
      <c r="G23" s="113"/>
      <c r="H23" s="132"/>
      <c r="I23" s="118"/>
      <c r="J23" s="47"/>
      <c r="K23" s="113"/>
      <c r="L23" s="132"/>
      <c r="M23" s="118"/>
      <c r="N23" s="47"/>
      <c r="O23" s="113"/>
      <c r="P23" s="132"/>
      <c r="Q23" s="118"/>
      <c r="R23" s="47"/>
      <c r="S23" s="113"/>
      <c r="T23" s="132"/>
      <c r="U23" s="118"/>
      <c r="V23" s="47"/>
      <c r="W23" s="113"/>
      <c r="X23" s="132"/>
      <c r="Y23" s="118"/>
      <c r="Z23" s="47"/>
      <c r="AA23" s="113"/>
      <c r="AB23" s="132"/>
      <c r="AC23" s="86"/>
    </row>
    <row r="24" spans="1:29" s="51" customFormat="1" ht="15" customHeight="1" x14ac:dyDescent="0.15">
      <c r="A24" s="118"/>
      <c r="B24" s="47" t="s">
        <v>163</v>
      </c>
      <c r="C24" s="324">
        <v>1060</v>
      </c>
      <c r="D24" s="132"/>
      <c r="E24" s="118"/>
      <c r="F24" s="47"/>
      <c r="G24" s="113"/>
      <c r="H24" s="132"/>
      <c r="I24" s="118"/>
      <c r="J24" s="47"/>
      <c r="K24" s="113"/>
      <c r="L24" s="132"/>
      <c r="M24" s="118"/>
      <c r="N24" s="47"/>
      <c r="O24" s="113"/>
      <c r="P24" s="132"/>
      <c r="Q24" s="118"/>
      <c r="R24" s="47"/>
      <c r="S24" s="113"/>
      <c r="T24" s="132"/>
      <c r="U24" s="118"/>
      <c r="V24" s="47"/>
      <c r="W24" s="113"/>
      <c r="X24" s="132"/>
      <c r="Y24" s="118"/>
      <c r="Z24" s="47"/>
      <c r="AA24" s="113"/>
      <c r="AB24" s="132"/>
      <c r="AC24" s="86"/>
    </row>
    <row r="25" spans="1:29" s="51" customFormat="1" ht="15" customHeight="1" x14ac:dyDescent="0.15">
      <c r="A25" s="118"/>
      <c r="B25" s="47"/>
      <c r="C25" s="324"/>
      <c r="D25" s="132"/>
      <c r="E25" s="118"/>
      <c r="F25" s="47"/>
      <c r="G25" s="113"/>
      <c r="H25" s="132"/>
      <c r="I25" s="118"/>
      <c r="J25" s="47"/>
      <c r="K25" s="113"/>
      <c r="L25" s="132"/>
      <c r="M25" s="118"/>
      <c r="N25" s="47"/>
      <c r="O25" s="113"/>
      <c r="P25" s="132"/>
      <c r="Q25" s="118"/>
      <c r="R25" s="47"/>
      <c r="S25" s="113"/>
      <c r="T25" s="132"/>
      <c r="U25" s="118"/>
      <c r="V25" s="47"/>
      <c r="W25" s="113"/>
      <c r="X25" s="132"/>
      <c r="Y25" s="118"/>
      <c r="Z25" s="47"/>
      <c r="AA25" s="113"/>
      <c r="AB25" s="132"/>
      <c r="AC25" s="86"/>
    </row>
    <row r="26" spans="1:29" s="51" customFormat="1" ht="15" customHeight="1" x14ac:dyDescent="0.15">
      <c r="A26" s="118"/>
      <c r="B26" s="47" t="s">
        <v>12</v>
      </c>
      <c r="C26" s="324">
        <v>1540</v>
      </c>
      <c r="D26" s="132"/>
      <c r="E26" s="118"/>
      <c r="F26" s="47"/>
      <c r="G26" s="113"/>
      <c r="H26" s="132"/>
      <c r="I26" s="118"/>
      <c r="J26" s="47"/>
      <c r="K26" s="113"/>
      <c r="L26" s="132"/>
      <c r="M26" s="118"/>
      <c r="N26" s="47"/>
      <c r="O26" s="113"/>
      <c r="P26" s="132"/>
      <c r="Q26" s="118"/>
      <c r="R26" s="47"/>
      <c r="S26" s="113"/>
      <c r="T26" s="132"/>
      <c r="U26" s="118"/>
      <c r="V26" s="47"/>
      <c r="W26" s="113"/>
      <c r="X26" s="132"/>
      <c r="Y26" s="118"/>
      <c r="Z26" s="47"/>
      <c r="AA26" s="113"/>
      <c r="AB26" s="132"/>
      <c r="AC26" s="86"/>
    </row>
    <row r="27" spans="1:29" s="51" customFormat="1" ht="15" customHeight="1" x14ac:dyDescent="0.15">
      <c r="A27" s="118"/>
      <c r="B27" s="47" t="s">
        <v>446</v>
      </c>
      <c r="C27" s="324">
        <v>2420</v>
      </c>
      <c r="D27" s="132"/>
      <c r="E27" s="118"/>
      <c r="F27" s="47"/>
      <c r="G27" s="113"/>
      <c r="H27" s="132"/>
      <c r="I27" s="118"/>
      <c r="J27" s="47"/>
      <c r="K27" s="113"/>
      <c r="L27" s="132"/>
      <c r="M27" s="118"/>
      <c r="N27" s="47"/>
      <c r="O27" s="113"/>
      <c r="P27" s="132"/>
      <c r="Q27" s="118"/>
      <c r="R27" s="47"/>
      <c r="S27" s="113"/>
      <c r="T27" s="132"/>
      <c r="U27" s="118"/>
      <c r="V27" s="47"/>
      <c r="W27" s="113"/>
      <c r="X27" s="132"/>
      <c r="Y27" s="118"/>
      <c r="Z27" s="47"/>
      <c r="AA27" s="113"/>
      <c r="AB27" s="132"/>
      <c r="AC27" s="86"/>
    </row>
    <row r="28" spans="1:29" s="51" customFormat="1" ht="15" customHeight="1" x14ac:dyDescent="0.15">
      <c r="A28" s="99"/>
      <c r="B28" s="45" t="s">
        <v>164</v>
      </c>
      <c r="C28" s="325">
        <v>1490</v>
      </c>
      <c r="D28" s="133"/>
      <c r="E28" s="99"/>
      <c r="F28" s="45"/>
      <c r="G28" s="94"/>
      <c r="H28" s="133"/>
      <c r="I28" s="99"/>
      <c r="J28" s="45"/>
      <c r="K28" s="94"/>
      <c r="L28" s="133"/>
      <c r="M28" s="99"/>
      <c r="N28" s="45"/>
      <c r="O28" s="94"/>
      <c r="P28" s="133"/>
      <c r="Q28" s="99"/>
      <c r="R28" s="45"/>
      <c r="S28" s="94"/>
      <c r="T28" s="133"/>
      <c r="U28" s="99"/>
      <c r="V28" s="45"/>
      <c r="W28" s="94"/>
      <c r="X28" s="133"/>
      <c r="Y28" s="99"/>
      <c r="Z28" s="45"/>
      <c r="AA28" s="94"/>
      <c r="AB28" s="133"/>
      <c r="AC28" s="86"/>
    </row>
    <row r="29" spans="1:29" s="51" customFormat="1" ht="15" customHeight="1" x14ac:dyDescent="0.15">
      <c r="A29" s="118"/>
      <c r="B29" s="47" t="s">
        <v>13</v>
      </c>
      <c r="C29" s="326">
        <v>1290</v>
      </c>
      <c r="D29" s="132"/>
      <c r="E29" s="118"/>
      <c r="F29" s="47"/>
      <c r="G29" s="122"/>
      <c r="H29" s="132"/>
      <c r="I29" s="118"/>
      <c r="J29" s="47"/>
      <c r="K29" s="122"/>
      <c r="L29" s="132"/>
      <c r="M29" s="118"/>
      <c r="N29" s="47"/>
      <c r="O29" s="122"/>
      <c r="P29" s="132"/>
      <c r="Q29" s="118"/>
      <c r="R29" s="47"/>
      <c r="S29" s="122"/>
      <c r="T29" s="132"/>
      <c r="U29" s="118"/>
      <c r="V29" s="47"/>
      <c r="W29" s="122"/>
      <c r="X29" s="132"/>
      <c r="Y29" s="118"/>
      <c r="Z29" s="47"/>
      <c r="AA29" s="122"/>
      <c r="AB29" s="132"/>
      <c r="AC29" s="86"/>
    </row>
    <row r="30" spans="1:29" s="51" customFormat="1" ht="15" customHeight="1" x14ac:dyDescent="0.15">
      <c r="A30" s="118"/>
      <c r="B30" s="47"/>
      <c r="C30" s="326"/>
      <c r="D30" s="132"/>
      <c r="E30" s="118"/>
      <c r="F30" s="47"/>
      <c r="G30" s="122"/>
      <c r="H30" s="132"/>
      <c r="I30" s="118"/>
      <c r="J30" s="47"/>
      <c r="K30" s="122"/>
      <c r="L30" s="132"/>
      <c r="M30" s="118"/>
      <c r="N30" s="47"/>
      <c r="O30" s="122"/>
      <c r="P30" s="132"/>
      <c r="Q30" s="118"/>
      <c r="R30" s="47"/>
      <c r="S30" s="122"/>
      <c r="T30" s="132"/>
      <c r="U30" s="118"/>
      <c r="V30" s="47"/>
      <c r="W30" s="122"/>
      <c r="X30" s="132"/>
      <c r="Y30" s="118"/>
      <c r="Z30" s="47"/>
      <c r="AA30" s="122"/>
      <c r="AB30" s="132"/>
      <c r="AC30" s="86"/>
    </row>
    <row r="31" spans="1:29" s="51" customFormat="1" ht="15" customHeight="1" x14ac:dyDescent="0.15">
      <c r="A31" s="99"/>
      <c r="B31" s="45" t="s">
        <v>16</v>
      </c>
      <c r="C31" s="327">
        <v>1330</v>
      </c>
      <c r="D31" s="133"/>
      <c r="E31" s="99"/>
      <c r="F31" s="45"/>
      <c r="G31" s="123"/>
      <c r="H31" s="133"/>
      <c r="I31" s="99"/>
      <c r="J31" s="45"/>
      <c r="K31" s="123"/>
      <c r="L31" s="133"/>
      <c r="M31" s="99"/>
      <c r="N31" s="45"/>
      <c r="O31" s="123"/>
      <c r="P31" s="133"/>
      <c r="Q31" s="99"/>
      <c r="R31" s="45"/>
      <c r="S31" s="123"/>
      <c r="T31" s="133"/>
      <c r="U31" s="99"/>
      <c r="V31" s="45"/>
      <c r="W31" s="123"/>
      <c r="X31" s="133"/>
      <c r="Y31" s="99"/>
      <c r="Z31" s="45"/>
      <c r="AA31" s="123"/>
      <c r="AB31" s="133"/>
      <c r="AC31" s="86"/>
    </row>
    <row r="32" spans="1:29" s="51" customFormat="1" ht="15" customHeight="1" x14ac:dyDescent="0.15">
      <c r="A32" s="118"/>
      <c r="B32" s="45" t="s">
        <v>209</v>
      </c>
      <c r="C32" s="327">
        <v>1390</v>
      </c>
      <c r="D32" s="133"/>
      <c r="E32" s="118"/>
      <c r="F32" s="45"/>
      <c r="G32" s="123"/>
      <c r="H32" s="133"/>
      <c r="I32" s="118"/>
      <c r="J32" s="45"/>
      <c r="K32" s="123"/>
      <c r="L32" s="133"/>
      <c r="M32" s="118"/>
      <c r="N32" s="45"/>
      <c r="O32" s="123"/>
      <c r="P32" s="133"/>
      <c r="Q32" s="118"/>
      <c r="R32" s="45"/>
      <c r="S32" s="123"/>
      <c r="T32" s="133"/>
      <c r="U32" s="118"/>
      <c r="V32" s="45"/>
      <c r="W32" s="123"/>
      <c r="X32" s="133"/>
      <c r="Y32" s="118"/>
      <c r="Z32" s="45"/>
      <c r="AA32" s="123"/>
      <c r="AB32" s="133"/>
      <c r="AC32" s="86"/>
    </row>
    <row r="33" spans="1:29" s="51" customFormat="1" ht="15" customHeight="1" x14ac:dyDescent="0.15">
      <c r="A33" s="99"/>
      <c r="B33" s="45" t="s">
        <v>329</v>
      </c>
      <c r="C33" s="327">
        <v>810</v>
      </c>
      <c r="D33" s="133"/>
      <c r="E33" s="99"/>
      <c r="F33" s="45"/>
      <c r="G33" s="123"/>
      <c r="H33" s="133"/>
      <c r="I33" s="99"/>
      <c r="J33" s="45"/>
      <c r="K33" s="123"/>
      <c r="L33" s="133"/>
      <c r="M33" s="99"/>
      <c r="N33" s="45"/>
      <c r="O33" s="123"/>
      <c r="P33" s="133"/>
      <c r="Q33" s="99"/>
      <c r="R33" s="45"/>
      <c r="S33" s="123"/>
      <c r="T33" s="133"/>
      <c r="U33" s="99"/>
      <c r="V33" s="45"/>
      <c r="W33" s="123"/>
      <c r="X33" s="133"/>
      <c r="Y33" s="99"/>
      <c r="Z33" s="45"/>
      <c r="AA33" s="123"/>
      <c r="AB33" s="133"/>
      <c r="AC33" s="86"/>
    </row>
    <row r="34" spans="1:29" s="51" customFormat="1" ht="15" customHeight="1" x14ac:dyDescent="0.15">
      <c r="A34" s="99"/>
      <c r="B34" s="45" t="s">
        <v>447</v>
      </c>
      <c r="C34" s="327">
        <v>850</v>
      </c>
      <c r="D34" s="133"/>
      <c r="E34" s="99"/>
      <c r="F34" s="45"/>
      <c r="G34" s="123"/>
      <c r="H34" s="133"/>
      <c r="I34" s="99"/>
      <c r="J34" s="45"/>
      <c r="K34" s="123"/>
      <c r="L34" s="133"/>
      <c r="M34" s="99"/>
      <c r="N34" s="45"/>
      <c r="O34" s="123"/>
      <c r="P34" s="133"/>
      <c r="Q34" s="99"/>
      <c r="R34" s="45"/>
      <c r="S34" s="123"/>
      <c r="T34" s="133"/>
      <c r="U34" s="99"/>
      <c r="V34" s="45"/>
      <c r="W34" s="123"/>
      <c r="X34" s="133"/>
      <c r="Y34" s="99"/>
      <c r="Z34" s="45"/>
      <c r="AA34" s="123"/>
      <c r="AB34" s="133"/>
      <c r="AC34" s="86"/>
    </row>
    <row r="35" spans="1:29" s="51" customFormat="1" ht="15" customHeight="1" x14ac:dyDescent="0.15">
      <c r="A35" s="99"/>
      <c r="B35" s="45" t="s">
        <v>448</v>
      </c>
      <c r="C35" s="327">
        <v>1530</v>
      </c>
      <c r="D35" s="133"/>
      <c r="E35" s="99"/>
      <c r="F35" s="45"/>
      <c r="G35" s="123"/>
      <c r="H35" s="133"/>
      <c r="I35" s="99"/>
      <c r="J35" s="45"/>
      <c r="K35" s="123"/>
      <c r="L35" s="133"/>
      <c r="M35" s="99"/>
      <c r="N35" s="45"/>
      <c r="O35" s="123"/>
      <c r="P35" s="133"/>
      <c r="Q35" s="99"/>
      <c r="R35" s="45"/>
      <c r="S35" s="123"/>
      <c r="T35" s="133"/>
      <c r="U35" s="99"/>
      <c r="V35" s="45"/>
      <c r="W35" s="123"/>
      <c r="X35" s="133"/>
      <c r="Y35" s="99"/>
      <c r="Z35" s="45"/>
      <c r="AA35" s="123"/>
      <c r="AB35" s="133"/>
      <c r="AC35" s="86"/>
    </row>
    <row r="36" spans="1:29" s="51" customFormat="1" ht="15" customHeight="1" x14ac:dyDescent="0.15">
      <c r="A36" s="99"/>
      <c r="B36" s="45" t="s">
        <v>359</v>
      </c>
      <c r="C36" s="327">
        <v>1680</v>
      </c>
      <c r="D36" s="133"/>
      <c r="E36" s="99"/>
      <c r="F36" s="45"/>
      <c r="G36" s="123"/>
      <c r="H36" s="133"/>
      <c r="I36" s="99"/>
      <c r="J36" s="45"/>
      <c r="K36" s="123"/>
      <c r="L36" s="133"/>
      <c r="M36" s="99"/>
      <c r="N36" s="45"/>
      <c r="O36" s="123"/>
      <c r="P36" s="133"/>
      <c r="Q36" s="99"/>
      <c r="R36" s="45"/>
      <c r="S36" s="123"/>
      <c r="T36" s="133"/>
      <c r="U36" s="99"/>
      <c r="V36" s="45"/>
      <c r="W36" s="123"/>
      <c r="X36" s="133"/>
      <c r="Y36" s="99"/>
      <c r="Z36" s="45"/>
      <c r="AA36" s="123"/>
      <c r="AB36" s="133"/>
      <c r="AC36" s="86"/>
    </row>
    <row r="37" spans="1:29" s="51" customFormat="1" ht="15" customHeight="1" x14ac:dyDescent="0.15">
      <c r="A37" s="99"/>
      <c r="B37" s="45" t="s">
        <v>360</v>
      </c>
      <c r="C37" s="123"/>
      <c r="D37" s="133"/>
      <c r="E37" s="99"/>
      <c r="F37" s="45"/>
      <c r="G37" s="123"/>
      <c r="H37" s="133"/>
      <c r="I37" s="99"/>
      <c r="J37" s="45"/>
      <c r="K37" s="123"/>
      <c r="L37" s="133"/>
      <c r="M37" s="99"/>
      <c r="N37" s="45"/>
      <c r="O37" s="123"/>
      <c r="P37" s="133"/>
      <c r="Q37" s="99"/>
      <c r="R37" s="45"/>
      <c r="S37" s="123"/>
      <c r="T37" s="133"/>
      <c r="U37" s="99"/>
      <c r="V37" s="45"/>
      <c r="W37" s="123"/>
      <c r="X37" s="133"/>
      <c r="Y37" s="99"/>
      <c r="Z37" s="45"/>
      <c r="AA37" s="123"/>
      <c r="AB37" s="133"/>
      <c r="AC37" s="86"/>
    </row>
    <row r="38" spans="1:29" s="51" customFormat="1" ht="15" customHeight="1" x14ac:dyDescent="0.15">
      <c r="A38" s="99"/>
      <c r="B38" s="47"/>
      <c r="C38" s="122"/>
      <c r="D38" s="133"/>
      <c r="E38" s="99"/>
      <c r="F38" s="47"/>
      <c r="G38" s="122"/>
      <c r="H38" s="133"/>
      <c r="I38" s="99"/>
      <c r="J38" s="47"/>
      <c r="K38" s="122"/>
      <c r="L38" s="133"/>
      <c r="M38" s="99"/>
      <c r="N38" s="47"/>
      <c r="O38" s="122"/>
      <c r="P38" s="133"/>
      <c r="Q38" s="99"/>
      <c r="R38" s="47"/>
      <c r="S38" s="122"/>
      <c r="T38" s="133"/>
      <c r="U38" s="99"/>
      <c r="V38" s="47"/>
      <c r="W38" s="122"/>
      <c r="X38" s="133"/>
      <c r="Y38" s="99"/>
      <c r="Z38" s="47"/>
      <c r="AA38" s="122"/>
      <c r="AB38" s="133"/>
      <c r="AC38" s="86"/>
    </row>
    <row r="39" spans="1:29" s="51" customFormat="1" ht="15" customHeight="1" x14ac:dyDescent="0.15">
      <c r="A39" s="99"/>
      <c r="B39" s="47" t="s">
        <v>156</v>
      </c>
      <c r="C39" s="113">
        <v>2570</v>
      </c>
      <c r="D39" s="133"/>
      <c r="E39" s="99"/>
      <c r="F39" s="47"/>
      <c r="G39" s="113"/>
      <c r="H39" s="133"/>
      <c r="I39" s="99"/>
      <c r="J39" s="47"/>
      <c r="K39" s="113"/>
      <c r="L39" s="133"/>
      <c r="M39" s="99"/>
      <c r="N39" s="47"/>
      <c r="O39" s="113"/>
      <c r="P39" s="133"/>
      <c r="Q39" s="99"/>
      <c r="R39" s="47"/>
      <c r="S39" s="113"/>
      <c r="T39" s="133"/>
      <c r="U39" s="99"/>
      <c r="V39" s="47"/>
      <c r="W39" s="113"/>
      <c r="X39" s="133"/>
      <c r="Y39" s="99"/>
      <c r="Z39" s="47"/>
      <c r="AA39" s="113"/>
      <c r="AB39" s="133"/>
      <c r="AC39" s="86"/>
    </row>
    <row r="40" spans="1:29" s="51" customFormat="1" ht="15" customHeight="1" x14ac:dyDescent="0.15">
      <c r="A40" s="99"/>
      <c r="B40" s="47" t="s">
        <v>165</v>
      </c>
      <c r="C40" s="113">
        <v>1160</v>
      </c>
      <c r="D40" s="133"/>
      <c r="E40" s="99"/>
      <c r="F40" s="47"/>
      <c r="G40" s="113"/>
      <c r="H40" s="133"/>
      <c r="I40" s="99"/>
      <c r="J40" s="47"/>
      <c r="K40" s="113"/>
      <c r="L40" s="133"/>
      <c r="M40" s="99"/>
      <c r="N40" s="47"/>
      <c r="O40" s="113"/>
      <c r="P40" s="133"/>
      <c r="Q40" s="99"/>
      <c r="R40" s="47"/>
      <c r="S40" s="113"/>
      <c r="T40" s="133"/>
      <c r="U40" s="99"/>
      <c r="V40" s="47"/>
      <c r="W40" s="113"/>
      <c r="X40" s="133"/>
      <c r="Y40" s="99"/>
      <c r="Z40" s="47"/>
      <c r="AA40" s="113"/>
      <c r="AB40" s="133"/>
      <c r="AC40" s="86"/>
    </row>
    <row r="41" spans="1:29" s="51" customFormat="1" ht="15" customHeight="1" x14ac:dyDescent="0.15">
      <c r="A41" s="118"/>
      <c r="B41" s="47" t="s">
        <v>210</v>
      </c>
      <c r="C41" s="113">
        <v>1540</v>
      </c>
      <c r="D41" s="133"/>
      <c r="E41" s="118"/>
      <c r="F41" s="47"/>
      <c r="G41" s="113"/>
      <c r="H41" s="133"/>
      <c r="I41" s="118"/>
      <c r="J41" s="47"/>
      <c r="K41" s="113"/>
      <c r="L41" s="133"/>
      <c r="M41" s="118"/>
      <c r="N41" s="47"/>
      <c r="O41" s="113"/>
      <c r="P41" s="133"/>
      <c r="Q41" s="118"/>
      <c r="R41" s="47"/>
      <c r="S41" s="113"/>
      <c r="T41" s="133"/>
      <c r="U41" s="118"/>
      <c r="V41" s="47"/>
      <c r="W41" s="113"/>
      <c r="X41" s="133"/>
      <c r="Y41" s="118"/>
      <c r="Z41" s="47"/>
      <c r="AA41" s="113"/>
      <c r="AB41" s="133"/>
      <c r="AC41" s="86"/>
    </row>
    <row r="42" spans="1:29" s="82" customFormat="1" ht="15" customHeight="1" x14ac:dyDescent="0.15">
      <c r="A42" s="15"/>
      <c r="B42" s="103" t="s">
        <v>198</v>
      </c>
      <c r="C42" s="101">
        <f>SUM(C8:C41)</f>
        <v>42990</v>
      </c>
      <c r="D42" s="102">
        <f>SUM(D8:D41)</f>
        <v>0</v>
      </c>
      <c r="E42" s="9"/>
      <c r="F42" s="103" t="s">
        <v>198</v>
      </c>
      <c r="G42" s="101">
        <f>SUM(G8:G41)</f>
        <v>3300</v>
      </c>
      <c r="H42" s="102">
        <f>SUM(H8:H41)</f>
        <v>0</v>
      </c>
      <c r="I42" s="9"/>
      <c r="J42" s="103" t="s">
        <v>198</v>
      </c>
      <c r="K42" s="101">
        <f>SUM(K8:K41)</f>
        <v>3130</v>
      </c>
      <c r="L42" s="102">
        <f>SUM(L8:L41)</f>
        <v>0</v>
      </c>
      <c r="M42" s="9"/>
      <c r="N42" s="103" t="s">
        <v>15</v>
      </c>
      <c r="O42" s="101">
        <f>SUM(O8:O41)</f>
        <v>1600</v>
      </c>
      <c r="P42" s="102">
        <f>SUM(P8:P41)</f>
        <v>0</v>
      </c>
      <c r="Q42" s="9"/>
      <c r="R42" s="103" t="s">
        <v>15</v>
      </c>
      <c r="S42" s="101">
        <f>SUM(S8:S41)</f>
        <v>800</v>
      </c>
      <c r="T42" s="102">
        <f>SUM(T8:T41)</f>
        <v>0</v>
      </c>
      <c r="U42" s="9"/>
      <c r="V42" s="44"/>
      <c r="W42" s="4"/>
      <c r="X42" s="189"/>
      <c r="Y42" s="11"/>
      <c r="Z42" s="103" t="s">
        <v>15</v>
      </c>
      <c r="AA42" s="101">
        <f>SUM(AA8:AA41)</f>
        <v>3140</v>
      </c>
      <c r="AB42" s="102">
        <f>SUM(AB8:AB41)</f>
        <v>0</v>
      </c>
      <c r="AC42" s="119"/>
    </row>
    <row r="43" spans="1:29" ht="15" customHeight="1" x14ac:dyDescent="0.15">
      <c r="B43" s="59" t="s">
        <v>246</v>
      </c>
      <c r="S43" s="124"/>
      <c r="T43" s="128"/>
      <c r="U43" s="10"/>
      <c r="V43" s="5"/>
      <c r="W43" s="5"/>
      <c r="X43" s="7"/>
      <c r="Y43" s="10"/>
      <c r="Z43" s="126"/>
      <c r="AA43" s="127"/>
      <c r="AB43" s="128" t="s">
        <v>400</v>
      </c>
      <c r="AC43" s="75"/>
    </row>
    <row r="44" spans="1:29" ht="15" customHeight="1" x14ac:dyDescent="0.15">
      <c r="B44" s="59"/>
      <c r="AC44" s="75"/>
    </row>
    <row r="45" spans="1:29" ht="15.95" customHeight="1" x14ac:dyDescent="0.15">
      <c r="AC45" s="75"/>
    </row>
    <row r="46" spans="1:29" ht="15.95" customHeight="1" x14ac:dyDescent="0.15"/>
    <row r="47" spans="1:29" ht="15.95" customHeight="1" x14ac:dyDescent="0.15"/>
    <row r="48" spans="1: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sheetProtection algorithmName="SHA-512" hashValue="VfGdHvqE/yfd+xFfnWlTaIX6728F5Q5iQfFtz9ToHWW6q9ZRCaasb7IxZvJ2k/nTtPAVnqUM+/QgeLyS23cQwg==" saltValue="4qwxuWWUiBjmYVYUATJin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58"/>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64"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42" customWidth="1"/>
    <col min="18" max="18" width="7.125" style="3" customWidth="1"/>
    <col min="19" max="19" width="5.625" style="62" customWidth="1"/>
    <col min="20" max="20" width="6.625" style="65" customWidth="1"/>
    <col min="21" max="21" width="3.125" style="142" customWidth="1"/>
    <col min="22" max="22" width="7.125" style="62" customWidth="1"/>
    <col min="23" max="23" width="5.625" style="62" customWidth="1"/>
    <col min="24" max="24" width="6.625" style="65" customWidth="1"/>
    <col min="25" max="25" width="3.125" style="14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2025年4月</v>
      </c>
    </row>
    <row r="2" spans="1:30" ht="15" customHeight="1" x14ac:dyDescent="0.15">
      <c r="AB2" s="67" t="str">
        <f>高知旧市!AB2</f>
        <v>高知県部数表</v>
      </c>
    </row>
    <row r="3" spans="1:30" ht="15" customHeight="1" x14ac:dyDescent="0.15">
      <c r="AB3" s="68" t="s">
        <v>178</v>
      </c>
    </row>
    <row r="4" spans="1:30" ht="5.0999999999999996" customHeight="1" x14ac:dyDescent="0.15"/>
    <row r="5" spans="1:30" ht="15.95" customHeight="1" x14ac:dyDescent="0.15">
      <c r="A5" s="15"/>
      <c r="B5" s="69" t="s">
        <v>341</v>
      </c>
      <c r="C5" s="70" t="s">
        <v>4</v>
      </c>
      <c r="D5" s="71" t="s">
        <v>5</v>
      </c>
      <c r="E5" s="72"/>
      <c r="F5" s="69" t="s">
        <v>6</v>
      </c>
      <c r="G5" s="70" t="s">
        <v>4</v>
      </c>
      <c r="H5" s="73" t="s">
        <v>5</v>
      </c>
      <c r="I5" s="72"/>
      <c r="J5" s="69" t="s">
        <v>7</v>
      </c>
      <c r="K5" s="70" t="s">
        <v>4</v>
      </c>
      <c r="L5" s="73" t="s">
        <v>5</v>
      </c>
      <c r="M5" s="72"/>
      <c r="N5" s="69" t="s">
        <v>8</v>
      </c>
      <c r="O5" s="70" t="s">
        <v>4</v>
      </c>
      <c r="P5" s="74" t="s">
        <v>5</v>
      </c>
      <c r="Q5" s="143"/>
      <c r="R5" s="69" t="s">
        <v>9</v>
      </c>
      <c r="S5" s="70" t="s">
        <v>4</v>
      </c>
      <c r="T5" s="74" t="s">
        <v>5</v>
      </c>
      <c r="U5" s="143"/>
      <c r="V5" s="144"/>
      <c r="W5" s="70" t="s">
        <v>4</v>
      </c>
      <c r="X5" s="73" t="s">
        <v>5</v>
      </c>
      <c r="Y5" s="145"/>
      <c r="Z5" s="69" t="s">
        <v>10</v>
      </c>
      <c r="AA5" s="70" t="s">
        <v>4</v>
      </c>
      <c r="AB5" s="74" t="s">
        <v>5</v>
      </c>
      <c r="AC5" s="174">
        <v>2</v>
      </c>
      <c r="AD5" s="2"/>
    </row>
    <row r="6" spans="1:30" ht="15.95" customHeight="1" x14ac:dyDescent="0.15">
      <c r="A6" s="199"/>
      <c r="B6" s="200" t="s">
        <v>344</v>
      </c>
      <c r="C6" s="201"/>
      <c r="D6" s="202"/>
      <c r="E6" s="198"/>
      <c r="F6" s="203"/>
      <c r="G6" s="201"/>
      <c r="H6" s="202"/>
      <c r="I6" s="198"/>
      <c r="J6" s="204"/>
      <c r="K6" s="205" t="s">
        <v>126</v>
      </c>
      <c r="L6" s="206">
        <f>C20+G20+K20+O20+S20+AA20</f>
        <v>11830</v>
      </c>
      <c r="M6" s="207"/>
      <c r="N6" s="203"/>
      <c r="O6" s="208" t="s">
        <v>127</v>
      </c>
      <c r="P6" s="197">
        <f>D20+H20+L20+P20+T20+AB20</f>
        <v>0</v>
      </c>
      <c r="Q6" s="250"/>
      <c r="R6" s="251"/>
      <c r="S6" s="252"/>
      <c r="T6" s="253"/>
      <c r="U6" s="250"/>
      <c r="V6" s="254"/>
      <c r="W6" s="254"/>
      <c r="X6" s="255"/>
      <c r="Y6" s="250"/>
      <c r="Z6" s="256"/>
      <c r="AA6" s="257"/>
      <c r="AB6" s="258"/>
      <c r="AC6" s="75"/>
      <c r="AD6" s="2"/>
    </row>
    <row r="7" spans="1:30" s="51" customFormat="1" ht="15.95" customHeight="1" x14ac:dyDescent="0.15">
      <c r="A7" s="112"/>
      <c r="B7" s="49" t="s">
        <v>128</v>
      </c>
      <c r="C7" s="332">
        <v>2060</v>
      </c>
      <c r="D7" s="328"/>
      <c r="E7" s="109"/>
      <c r="F7" s="49"/>
      <c r="G7" s="107"/>
      <c r="H7" s="131"/>
      <c r="I7" s="146"/>
      <c r="J7" s="47"/>
      <c r="K7" s="113"/>
      <c r="L7" s="131"/>
      <c r="M7" s="110"/>
      <c r="N7" s="49"/>
      <c r="O7" s="107"/>
      <c r="P7" s="131"/>
      <c r="Q7" s="146"/>
      <c r="R7" s="49"/>
      <c r="S7" s="107"/>
      <c r="T7" s="131"/>
      <c r="U7" s="146"/>
      <c r="V7" s="147"/>
      <c r="W7" s="147"/>
      <c r="X7" s="148"/>
      <c r="Y7" s="149"/>
      <c r="Z7" s="49"/>
      <c r="AA7" s="77"/>
      <c r="AB7" s="131"/>
      <c r="AC7" s="86" t="s">
        <v>129</v>
      </c>
    </row>
    <row r="8" spans="1:30" s="51" customFormat="1" ht="15.95" customHeight="1" x14ac:dyDescent="0.15">
      <c r="A8" s="118"/>
      <c r="B8" s="45"/>
      <c r="C8" s="325"/>
      <c r="D8" s="329"/>
      <c r="E8" s="116"/>
      <c r="F8" s="150"/>
      <c r="G8" s="151"/>
      <c r="H8" s="132"/>
      <c r="I8" s="152"/>
      <c r="J8" s="150"/>
      <c r="K8" s="151"/>
      <c r="L8" s="132"/>
      <c r="M8" s="116"/>
      <c r="N8" s="150"/>
      <c r="O8" s="151"/>
      <c r="P8" s="132"/>
      <c r="Q8" s="152"/>
      <c r="R8" s="150"/>
      <c r="S8" s="151"/>
      <c r="T8" s="132"/>
      <c r="U8" s="152"/>
      <c r="V8" s="153"/>
      <c r="W8" s="153"/>
      <c r="X8" s="154"/>
      <c r="Y8" s="155"/>
      <c r="Z8" s="49"/>
      <c r="AA8" s="122"/>
      <c r="AB8" s="132"/>
      <c r="AC8" s="86" t="s">
        <v>130</v>
      </c>
    </row>
    <row r="9" spans="1:30" s="51" customFormat="1" ht="15.95" customHeight="1" x14ac:dyDescent="0.15">
      <c r="A9" s="99"/>
      <c r="B9" s="47" t="s">
        <v>132</v>
      </c>
      <c r="C9" s="324">
        <v>1860</v>
      </c>
      <c r="D9" s="330"/>
      <c r="E9" s="96"/>
      <c r="F9" s="45"/>
      <c r="G9" s="123"/>
      <c r="H9" s="133"/>
      <c r="I9" s="156"/>
      <c r="J9" s="157"/>
      <c r="K9" s="158"/>
      <c r="L9" s="133"/>
      <c r="M9" s="97"/>
      <c r="N9" s="45"/>
      <c r="O9" s="94"/>
      <c r="P9" s="133"/>
      <c r="Q9" s="156"/>
      <c r="R9" s="45"/>
      <c r="S9" s="123"/>
      <c r="T9" s="133"/>
      <c r="U9" s="156"/>
      <c r="V9" s="159"/>
      <c r="W9" s="159"/>
      <c r="X9" s="160"/>
      <c r="Y9" s="161"/>
      <c r="Z9" s="45"/>
      <c r="AA9" s="94"/>
      <c r="AB9" s="133"/>
      <c r="AC9" s="86" t="s">
        <v>131</v>
      </c>
    </row>
    <row r="10" spans="1:30" s="51" customFormat="1" ht="15.95" customHeight="1" x14ac:dyDescent="0.15">
      <c r="A10" s="118"/>
      <c r="B10" s="47" t="s">
        <v>17</v>
      </c>
      <c r="C10" s="324">
        <v>1640</v>
      </c>
      <c r="D10" s="329"/>
      <c r="E10" s="96"/>
      <c r="F10" s="45"/>
      <c r="G10" s="123"/>
      <c r="H10" s="132"/>
      <c r="I10" s="152"/>
      <c r="J10" s="47"/>
      <c r="K10" s="113"/>
      <c r="L10" s="132"/>
      <c r="M10" s="116"/>
      <c r="N10" s="47"/>
      <c r="O10" s="113"/>
      <c r="P10" s="132"/>
      <c r="Q10" s="152"/>
      <c r="R10" s="47"/>
      <c r="S10" s="113"/>
      <c r="T10" s="132"/>
      <c r="U10" s="152"/>
      <c r="V10" s="153"/>
      <c r="W10" s="153"/>
      <c r="X10" s="154"/>
      <c r="Y10" s="155"/>
      <c r="Z10" s="47"/>
      <c r="AA10" s="113"/>
      <c r="AB10" s="132"/>
      <c r="AC10" s="86" t="s">
        <v>133</v>
      </c>
    </row>
    <row r="11" spans="1:30" s="51" customFormat="1" ht="15.95" customHeight="1" x14ac:dyDescent="0.15">
      <c r="A11" s="118"/>
      <c r="B11" s="47" t="s">
        <v>415</v>
      </c>
      <c r="C11" s="324">
        <v>650</v>
      </c>
      <c r="D11" s="329"/>
      <c r="E11" s="96"/>
      <c r="F11" s="45"/>
      <c r="G11" s="123"/>
      <c r="H11" s="132"/>
      <c r="I11" s="152"/>
      <c r="J11" s="47"/>
      <c r="K11" s="113"/>
      <c r="L11" s="132"/>
      <c r="M11" s="116"/>
      <c r="N11" s="47"/>
      <c r="O11" s="113"/>
      <c r="P11" s="132"/>
      <c r="Q11" s="152"/>
      <c r="R11" s="47"/>
      <c r="S11" s="113"/>
      <c r="T11" s="132"/>
      <c r="U11" s="152"/>
      <c r="V11" s="153"/>
      <c r="W11" s="153"/>
      <c r="X11" s="154"/>
      <c r="Y11" s="155"/>
      <c r="Z11" s="47"/>
      <c r="AA11" s="113"/>
      <c r="AB11" s="132"/>
      <c r="AC11" s="86" t="s">
        <v>134</v>
      </c>
    </row>
    <row r="12" spans="1:30" s="51" customFormat="1" ht="15.95" customHeight="1" x14ac:dyDescent="0.15">
      <c r="A12" s="118"/>
      <c r="B12" s="47" t="s">
        <v>334</v>
      </c>
      <c r="C12" s="324">
        <v>2310</v>
      </c>
      <c r="D12" s="329"/>
      <c r="E12" s="116"/>
      <c r="F12" s="47"/>
      <c r="G12" s="113"/>
      <c r="H12" s="132"/>
      <c r="I12" s="152"/>
      <c r="J12" s="47"/>
      <c r="K12" s="113"/>
      <c r="L12" s="131"/>
      <c r="M12" s="110"/>
      <c r="N12" s="49"/>
      <c r="O12" s="107"/>
      <c r="P12" s="132"/>
      <c r="Q12" s="152"/>
      <c r="R12" s="47"/>
      <c r="S12" s="113"/>
      <c r="T12" s="132"/>
      <c r="U12" s="152"/>
      <c r="V12" s="153"/>
      <c r="W12" s="153"/>
      <c r="X12" s="154"/>
      <c r="Y12" s="155"/>
      <c r="Z12" s="49"/>
      <c r="AA12" s="122"/>
      <c r="AB12" s="132"/>
      <c r="AC12" s="86"/>
    </row>
    <row r="13" spans="1:30" s="51" customFormat="1" ht="15.95" customHeight="1" x14ac:dyDescent="0.15">
      <c r="A13" s="118"/>
      <c r="B13" s="47" t="s">
        <v>290</v>
      </c>
      <c r="C13" s="324">
        <v>1760</v>
      </c>
      <c r="D13" s="329"/>
      <c r="E13" s="116"/>
      <c r="F13" s="47"/>
      <c r="G13" s="113"/>
      <c r="H13" s="132"/>
      <c r="I13" s="152"/>
      <c r="J13" s="150"/>
      <c r="K13" s="151"/>
      <c r="L13" s="132"/>
      <c r="M13" s="116"/>
      <c r="N13" s="47"/>
      <c r="O13" s="113"/>
      <c r="P13" s="132"/>
      <c r="Q13" s="152"/>
      <c r="R13" s="47"/>
      <c r="S13" s="113"/>
      <c r="T13" s="132"/>
      <c r="U13" s="152"/>
      <c r="V13" s="153"/>
      <c r="W13" s="153"/>
      <c r="X13" s="154"/>
      <c r="Y13" s="155"/>
      <c r="Z13" s="47"/>
      <c r="AA13" s="113"/>
      <c r="AB13" s="132"/>
      <c r="AC13" s="86" t="s">
        <v>135</v>
      </c>
    </row>
    <row r="14" spans="1:30" s="51" customFormat="1" ht="15.95" customHeight="1" x14ac:dyDescent="0.15">
      <c r="A14" s="118"/>
      <c r="B14" s="47" t="s">
        <v>335</v>
      </c>
      <c r="C14" s="324">
        <v>1120</v>
      </c>
      <c r="D14" s="329"/>
      <c r="E14" s="116"/>
      <c r="F14" s="47"/>
      <c r="G14" s="113"/>
      <c r="H14" s="132"/>
      <c r="I14" s="152"/>
      <c r="J14" s="150"/>
      <c r="K14" s="151"/>
      <c r="L14" s="132"/>
      <c r="M14" s="115"/>
      <c r="N14" s="162"/>
      <c r="O14" s="151"/>
      <c r="P14" s="132"/>
      <c r="Q14" s="152"/>
      <c r="R14" s="47"/>
      <c r="S14" s="113"/>
      <c r="T14" s="132"/>
      <c r="U14" s="152"/>
      <c r="V14" s="153"/>
      <c r="W14" s="153"/>
      <c r="X14" s="154"/>
      <c r="Y14" s="155"/>
      <c r="Z14" s="47"/>
      <c r="AA14" s="113"/>
      <c r="AB14" s="132"/>
      <c r="AC14" s="86" t="s">
        <v>136</v>
      </c>
    </row>
    <row r="15" spans="1:30" s="51" customFormat="1" ht="15.95" customHeight="1" x14ac:dyDescent="0.15">
      <c r="A15" s="118"/>
      <c r="B15" s="47"/>
      <c r="C15" s="324"/>
      <c r="D15" s="329"/>
      <c r="E15" s="115"/>
      <c r="F15" s="47"/>
      <c r="G15" s="113"/>
      <c r="H15" s="132"/>
      <c r="I15" s="156"/>
      <c r="J15" s="45"/>
      <c r="K15" s="94"/>
      <c r="L15" s="132"/>
      <c r="M15" s="115"/>
      <c r="N15" s="162"/>
      <c r="O15" s="151"/>
      <c r="P15" s="132"/>
      <c r="Q15" s="152"/>
      <c r="R15" s="47"/>
      <c r="S15" s="113"/>
      <c r="T15" s="132"/>
      <c r="U15" s="152"/>
      <c r="V15" s="153"/>
      <c r="W15" s="153"/>
      <c r="X15" s="154"/>
      <c r="Y15" s="155"/>
      <c r="Z15" s="47"/>
      <c r="AA15" s="113"/>
      <c r="AB15" s="132"/>
      <c r="AC15" s="86" t="s">
        <v>131</v>
      </c>
    </row>
    <row r="16" spans="1:30" s="51" customFormat="1" ht="15.95" customHeight="1" x14ac:dyDescent="0.15">
      <c r="A16" s="118"/>
      <c r="B16" s="47"/>
      <c r="C16" s="324"/>
      <c r="D16" s="329"/>
      <c r="E16" s="115"/>
      <c r="F16" s="47"/>
      <c r="G16" s="113"/>
      <c r="H16" s="132"/>
      <c r="I16" s="152"/>
      <c r="J16" s="47"/>
      <c r="K16" s="113"/>
      <c r="L16" s="132"/>
      <c r="M16" s="96"/>
      <c r="N16" s="45"/>
      <c r="O16" s="94"/>
      <c r="P16" s="132"/>
      <c r="Q16" s="152"/>
      <c r="R16" s="47"/>
      <c r="S16" s="113"/>
      <c r="T16" s="132"/>
      <c r="U16" s="152"/>
      <c r="V16" s="153"/>
      <c r="W16" s="153"/>
      <c r="X16" s="154"/>
      <c r="Y16" s="155"/>
      <c r="Z16" s="47"/>
      <c r="AA16" s="113"/>
      <c r="AB16" s="132"/>
      <c r="AC16" s="86"/>
    </row>
    <row r="17" spans="1:29" s="51" customFormat="1" ht="15.95" customHeight="1" x14ac:dyDescent="0.15">
      <c r="A17" s="118"/>
      <c r="B17" s="47" t="s">
        <v>211</v>
      </c>
      <c r="C17" s="324">
        <v>300</v>
      </c>
      <c r="D17" s="329"/>
      <c r="E17" s="116"/>
      <c r="F17" s="47"/>
      <c r="G17" s="113"/>
      <c r="H17" s="132"/>
      <c r="I17" s="152"/>
      <c r="J17" s="150"/>
      <c r="K17" s="151"/>
      <c r="L17" s="132"/>
      <c r="M17" s="115"/>
      <c r="N17" s="47"/>
      <c r="O17" s="113"/>
      <c r="P17" s="132"/>
      <c r="Q17" s="152"/>
      <c r="R17" s="47"/>
      <c r="S17" s="113"/>
      <c r="T17" s="132"/>
      <c r="U17" s="152"/>
      <c r="V17" s="153"/>
      <c r="W17" s="153"/>
      <c r="X17" s="154"/>
      <c r="Y17" s="155"/>
      <c r="Z17" s="47"/>
      <c r="AA17" s="113"/>
      <c r="AB17" s="132"/>
      <c r="AC17" s="52"/>
    </row>
    <row r="18" spans="1:29" s="51" customFormat="1" ht="15.95" customHeight="1" x14ac:dyDescent="0.15">
      <c r="A18" s="118"/>
      <c r="B18" s="47" t="s">
        <v>18</v>
      </c>
      <c r="C18" s="324">
        <v>130</v>
      </c>
      <c r="D18" s="329"/>
      <c r="E18" s="115"/>
      <c r="F18" s="47"/>
      <c r="G18" s="113"/>
      <c r="H18" s="132"/>
      <c r="I18" s="152"/>
      <c r="J18" s="47"/>
      <c r="K18" s="113"/>
      <c r="L18" s="132"/>
      <c r="M18" s="115"/>
      <c r="N18" s="162"/>
      <c r="O18" s="151"/>
      <c r="P18" s="132"/>
      <c r="Q18" s="152"/>
      <c r="R18" s="47"/>
      <c r="S18" s="113"/>
      <c r="T18" s="132"/>
      <c r="U18" s="152"/>
      <c r="V18" s="153"/>
      <c r="W18" s="153"/>
      <c r="X18" s="154"/>
      <c r="Y18" s="155"/>
      <c r="Z18" s="47"/>
      <c r="AA18" s="113"/>
      <c r="AB18" s="132"/>
      <c r="AC18" s="86"/>
    </row>
    <row r="19" spans="1:29" s="51" customFormat="1" ht="15.95" customHeight="1" x14ac:dyDescent="0.15">
      <c r="A19" s="92"/>
      <c r="B19" s="47"/>
      <c r="C19" s="324"/>
      <c r="D19" s="329"/>
      <c r="E19" s="115"/>
      <c r="F19" s="47"/>
      <c r="G19" s="113"/>
      <c r="H19" s="132"/>
      <c r="I19" s="152"/>
      <c r="J19" s="47"/>
      <c r="K19" s="113"/>
      <c r="L19" s="132"/>
      <c r="M19" s="115"/>
      <c r="N19" s="47"/>
      <c r="O19" s="113"/>
      <c r="P19" s="132"/>
      <c r="Q19" s="152"/>
      <c r="R19" s="47"/>
      <c r="S19" s="113"/>
      <c r="T19" s="132"/>
      <c r="U19" s="152"/>
      <c r="V19" s="153"/>
      <c r="W19" s="153"/>
      <c r="X19" s="154"/>
      <c r="Y19" s="155"/>
      <c r="Z19" s="47"/>
      <c r="AA19" s="113"/>
      <c r="AB19" s="132"/>
      <c r="AC19" s="86"/>
    </row>
    <row r="20" spans="1:29" s="82" customFormat="1" ht="15.95" customHeight="1" x14ac:dyDescent="0.15">
      <c r="A20" s="15"/>
      <c r="B20" s="186" t="s">
        <v>198</v>
      </c>
      <c r="C20" s="101">
        <f>SUM(C7:C19)</f>
        <v>11830</v>
      </c>
      <c r="D20" s="102">
        <f>SUM(D7:D19)</f>
        <v>0</v>
      </c>
      <c r="E20" s="100"/>
      <c r="F20" s="186"/>
      <c r="G20" s="101"/>
      <c r="H20" s="102"/>
      <c r="I20" s="100"/>
      <c r="J20" s="186"/>
      <c r="K20" s="101"/>
      <c r="L20" s="102"/>
      <c r="M20" s="100"/>
      <c r="N20" s="186"/>
      <c r="O20" s="101"/>
      <c r="P20" s="102"/>
      <c r="Q20" s="100"/>
      <c r="R20" s="186"/>
      <c r="S20" s="101"/>
      <c r="T20" s="102"/>
      <c r="U20" s="163"/>
      <c r="V20" s="164"/>
      <c r="W20" s="164"/>
      <c r="X20" s="165"/>
      <c r="Y20" s="100"/>
      <c r="Z20" s="186"/>
      <c r="AA20" s="101"/>
      <c r="AB20" s="102"/>
      <c r="AC20" s="119"/>
    </row>
    <row r="21" spans="1:29" s="139" customFormat="1" ht="15.95" customHeight="1" x14ac:dyDescent="0.15">
      <c r="A21" s="199"/>
      <c r="B21" s="209" t="s">
        <v>348</v>
      </c>
      <c r="C21" s="201"/>
      <c r="D21" s="202"/>
      <c r="E21" s="198"/>
      <c r="F21" s="203"/>
      <c r="G21" s="201"/>
      <c r="H21" s="202"/>
      <c r="I21" s="198"/>
      <c r="J21" s="204"/>
      <c r="K21" s="205" t="s">
        <v>349</v>
      </c>
      <c r="L21" s="206">
        <f>C26+G26+K26+O26+S26+AA26</f>
        <v>3510</v>
      </c>
      <c r="M21" s="207"/>
      <c r="N21" s="203"/>
      <c r="O21" s="208" t="s">
        <v>350</v>
      </c>
      <c r="P21" s="197">
        <f>D26+H26+L26+P26+T26+AB26</f>
        <v>0</v>
      </c>
      <c r="Q21" s="250"/>
      <c r="R21" s="251"/>
      <c r="S21" s="252"/>
      <c r="T21" s="253"/>
      <c r="U21" s="250"/>
      <c r="V21" s="254"/>
      <c r="W21" s="254"/>
      <c r="X21" s="255"/>
      <c r="Y21" s="250"/>
      <c r="Z21" s="256"/>
      <c r="AA21" s="257"/>
      <c r="AB21" s="258"/>
      <c r="AC21" s="86"/>
    </row>
    <row r="22" spans="1:29" s="51" customFormat="1" ht="15.95" customHeight="1" x14ac:dyDescent="0.15">
      <c r="A22" s="112"/>
      <c r="B22" s="49" t="s">
        <v>358</v>
      </c>
      <c r="C22" s="332">
        <v>1050</v>
      </c>
      <c r="D22" s="328"/>
      <c r="E22" s="109"/>
      <c r="F22" s="49" t="s">
        <v>379</v>
      </c>
      <c r="G22" s="332">
        <v>70</v>
      </c>
      <c r="H22" s="328"/>
      <c r="I22" s="109"/>
      <c r="J22" s="49"/>
      <c r="K22" s="332"/>
      <c r="L22" s="328"/>
      <c r="M22" s="109"/>
      <c r="N22" s="49" t="s">
        <v>407</v>
      </c>
      <c r="O22" s="332">
        <v>10</v>
      </c>
      <c r="P22" s="328"/>
      <c r="Q22" s="109"/>
      <c r="R22" s="49"/>
      <c r="S22" s="332"/>
      <c r="T22" s="328"/>
      <c r="U22" s="109"/>
      <c r="V22" s="111"/>
      <c r="W22" s="111"/>
      <c r="X22" s="303"/>
      <c r="Y22" s="112"/>
      <c r="Z22" s="49" t="s">
        <v>407</v>
      </c>
      <c r="AA22" s="332">
        <v>130</v>
      </c>
      <c r="AB22" s="328"/>
      <c r="AC22" s="86"/>
    </row>
    <row r="23" spans="1:29" s="51" customFormat="1" ht="15.95" customHeight="1" x14ac:dyDescent="0.15">
      <c r="A23" s="99"/>
      <c r="B23" s="45" t="s">
        <v>233</v>
      </c>
      <c r="C23" s="325">
        <v>1760</v>
      </c>
      <c r="D23" s="330"/>
      <c r="E23" s="96"/>
      <c r="F23" s="45"/>
      <c r="G23" s="325"/>
      <c r="H23" s="330"/>
      <c r="I23" s="96"/>
      <c r="J23" s="45"/>
      <c r="K23" s="325"/>
      <c r="L23" s="330"/>
      <c r="M23" s="96"/>
      <c r="N23" s="45"/>
      <c r="O23" s="325"/>
      <c r="P23" s="330"/>
      <c r="Q23" s="96"/>
      <c r="R23" s="45"/>
      <c r="S23" s="325"/>
      <c r="T23" s="330"/>
      <c r="U23" s="96"/>
      <c r="V23" s="98"/>
      <c r="W23" s="98"/>
      <c r="X23" s="304"/>
      <c r="Y23" s="99"/>
      <c r="Z23" s="45"/>
      <c r="AA23" s="325"/>
      <c r="AB23" s="330"/>
      <c r="AC23" s="86"/>
    </row>
    <row r="24" spans="1:29" s="51" customFormat="1" ht="15.95" customHeight="1" x14ac:dyDescent="0.15">
      <c r="A24" s="118"/>
      <c r="B24" s="47" t="s">
        <v>291</v>
      </c>
      <c r="C24" s="326">
        <v>490</v>
      </c>
      <c r="D24" s="329"/>
      <c r="E24" s="115"/>
      <c r="F24" s="47"/>
      <c r="G24" s="326"/>
      <c r="H24" s="329"/>
      <c r="I24" s="115"/>
      <c r="J24" s="47"/>
      <c r="K24" s="326"/>
      <c r="L24" s="329"/>
      <c r="M24" s="115"/>
      <c r="N24" s="47"/>
      <c r="O24" s="326"/>
      <c r="P24" s="329"/>
      <c r="Q24" s="116"/>
      <c r="R24" s="47"/>
      <c r="S24" s="326"/>
      <c r="T24" s="329"/>
      <c r="U24" s="115"/>
      <c r="V24" s="117"/>
      <c r="W24" s="117"/>
      <c r="X24" s="195"/>
      <c r="Y24" s="118"/>
      <c r="Z24" s="47"/>
      <c r="AA24" s="326"/>
      <c r="AB24" s="329"/>
      <c r="AC24" s="86"/>
    </row>
    <row r="25" spans="1:29" s="51" customFormat="1" ht="15.95" customHeight="1" x14ac:dyDescent="0.15">
      <c r="A25" s="118"/>
      <c r="B25" s="47"/>
      <c r="C25" s="326"/>
      <c r="D25" s="329"/>
      <c r="E25" s="115"/>
      <c r="F25" s="47"/>
      <c r="G25" s="326"/>
      <c r="H25" s="329"/>
      <c r="I25" s="115"/>
      <c r="J25" s="47"/>
      <c r="K25" s="326"/>
      <c r="L25" s="329"/>
      <c r="M25" s="115"/>
      <c r="N25" s="47"/>
      <c r="O25" s="326"/>
      <c r="P25" s="329"/>
      <c r="Q25" s="115"/>
      <c r="R25" s="47"/>
      <c r="S25" s="326"/>
      <c r="T25" s="329"/>
      <c r="U25" s="115"/>
      <c r="V25" s="117"/>
      <c r="W25" s="117"/>
      <c r="X25" s="195"/>
      <c r="Y25" s="118"/>
      <c r="Z25" s="47"/>
      <c r="AA25" s="326"/>
      <c r="AB25" s="329"/>
      <c r="AC25" s="86"/>
    </row>
    <row r="26" spans="1:29" s="82" customFormat="1" ht="15.95" customHeight="1" x14ac:dyDescent="0.15">
      <c r="A26" s="15"/>
      <c r="B26" s="103" t="s">
        <v>15</v>
      </c>
      <c r="C26" s="101">
        <f>SUM(C22:C25)</f>
        <v>3300</v>
      </c>
      <c r="D26" s="102">
        <f>SUM(D22:D25)</f>
        <v>0</v>
      </c>
      <c r="E26" s="100"/>
      <c r="F26" s="48" t="s">
        <v>380</v>
      </c>
      <c r="G26" s="101">
        <f>SUM(G22:G25)</f>
        <v>70</v>
      </c>
      <c r="H26" s="102">
        <f>SUM(H22:H25)</f>
        <v>0</v>
      </c>
      <c r="I26" s="100"/>
      <c r="J26" s="48"/>
      <c r="K26" s="101"/>
      <c r="L26" s="102"/>
      <c r="M26" s="100"/>
      <c r="N26" s="103" t="s">
        <v>15</v>
      </c>
      <c r="O26" s="101">
        <f>SUM(O22:O25)</f>
        <v>10</v>
      </c>
      <c r="P26" s="102">
        <f>SUM(P22:P25)</f>
        <v>0</v>
      </c>
      <c r="Q26" s="100"/>
      <c r="R26" s="48"/>
      <c r="S26" s="101"/>
      <c r="T26" s="102"/>
      <c r="U26" s="100"/>
      <c r="V26" s="48"/>
      <c r="W26" s="101"/>
      <c r="X26" s="102"/>
      <c r="Y26" s="100"/>
      <c r="Z26" s="103" t="s">
        <v>15</v>
      </c>
      <c r="AA26" s="101">
        <f>SUM(AA22:AA25)</f>
        <v>130</v>
      </c>
      <c r="AB26" s="102">
        <f>SUM(AB22:AB25)</f>
        <v>0</v>
      </c>
      <c r="AC26" s="86"/>
    </row>
    <row r="27" spans="1:29" s="82" customFormat="1" ht="15.95" customHeight="1" x14ac:dyDescent="0.15">
      <c r="A27" s="15"/>
      <c r="B27" s="48" t="s">
        <v>137</v>
      </c>
      <c r="C27" s="101">
        <f>高知旧市!C42+高知新市12・南国!C20+C26</f>
        <v>58120</v>
      </c>
      <c r="D27" s="102">
        <f>高知旧市!D42+高知新市12・南国!D20+D26</f>
        <v>0</v>
      </c>
      <c r="E27" s="100"/>
      <c r="F27" s="48" t="s">
        <v>137</v>
      </c>
      <c r="G27" s="101">
        <f>高知旧市!G42+高知新市12・南国!G20+G26</f>
        <v>3370</v>
      </c>
      <c r="H27" s="102">
        <f>高知旧市!H42+高知新市12・南国!H20+H26</f>
        <v>0</v>
      </c>
      <c r="I27" s="100"/>
      <c r="J27" s="48" t="s">
        <v>137</v>
      </c>
      <c r="K27" s="101">
        <f>高知旧市!K42+高知新市12・南国!K20+K26</f>
        <v>3130</v>
      </c>
      <c r="L27" s="102">
        <f>高知旧市!L42+高知新市12・南国!L20+L26</f>
        <v>0</v>
      </c>
      <c r="M27" s="100"/>
      <c r="N27" s="48" t="s">
        <v>137</v>
      </c>
      <c r="O27" s="101">
        <f>高知旧市!O42+高知新市12・南国!O20+O26</f>
        <v>1610</v>
      </c>
      <c r="P27" s="102">
        <f>高知旧市!P42+高知新市12・南国!P20+P26</f>
        <v>0</v>
      </c>
      <c r="Q27" s="100"/>
      <c r="R27" s="48" t="s">
        <v>137</v>
      </c>
      <c r="S27" s="101">
        <f>高知旧市!S42+高知新市12・南国!S20+S26</f>
        <v>800</v>
      </c>
      <c r="T27" s="102">
        <f>高知旧市!T42+高知新市12・南国!T20+T26</f>
        <v>0</v>
      </c>
      <c r="U27" s="163"/>
      <c r="V27" s="164"/>
      <c r="W27" s="164"/>
      <c r="X27" s="165"/>
      <c r="Y27" s="100"/>
      <c r="Z27" s="48" t="s">
        <v>137</v>
      </c>
      <c r="AA27" s="101">
        <f>高知旧市!AA42+高知新市12・南国!AA20+AA26</f>
        <v>3270</v>
      </c>
      <c r="AB27" s="102">
        <f>高知旧市!AB42+高知新市12・南国!AB20+AB26</f>
        <v>0</v>
      </c>
      <c r="AC27" s="119"/>
    </row>
    <row r="28" spans="1:29" ht="15.95" customHeight="1" x14ac:dyDescent="0.15">
      <c r="A28" s="199"/>
      <c r="B28" s="209" t="s">
        <v>254</v>
      </c>
      <c r="C28" s="201"/>
      <c r="D28" s="202"/>
      <c r="E28" s="198"/>
      <c r="F28" s="203"/>
      <c r="G28" s="201"/>
      <c r="H28" s="202"/>
      <c r="I28" s="198"/>
      <c r="J28" s="204"/>
      <c r="K28" s="205" t="s">
        <v>138</v>
      </c>
      <c r="L28" s="206">
        <f>C38+G38+K38+O38+S38+AA38</f>
        <v>10090</v>
      </c>
      <c r="M28" s="207"/>
      <c r="N28" s="203"/>
      <c r="O28" s="208" t="s">
        <v>139</v>
      </c>
      <c r="P28" s="197">
        <f>D38+H38+L38+P38+T38+AB38</f>
        <v>0</v>
      </c>
      <c r="Q28" s="250"/>
      <c r="R28" s="251"/>
      <c r="S28" s="252"/>
      <c r="T28" s="253"/>
      <c r="U28" s="250"/>
      <c r="V28" s="254"/>
      <c r="W28" s="254"/>
      <c r="X28" s="255"/>
      <c r="Y28" s="250"/>
      <c r="Z28" s="256"/>
      <c r="AA28" s="257"/>
      <c r="AB28" s="258"/>
      <c r="AC28" s="75"/>
    </row>
    <row r="29" spans="1:29" s="51" customFormat="1" ht="15.95" customHeight="1" x14ac:dyDescent="0.15">
      <c r="A29" s="112"/>
      <c r="B29" s="49" t="s">
        <v>140</v>
      </c>
      <c r="C29" s="332">
        <v>2290</v>
      </c>
      <c r="D29" s="328"/>
      <c r="E29" s="109"/>
      <c r="F29" s="49" t="s">
        <v>26</v>
      </c>
      <c r="G29" s="332">
        <v>400</v>
      </c>
      <c r="H29" s="328"/>
      <c r="I29" s="333"/>
      <c r="J29" s="49" t="s">
        <v>366</v>
      </c>
      <c r="K29" s="332">
        <v>300</v>
      </c>
      <c r="L29" s="328"/>
      <c r="M29" s="109"/>
      <c r="N29" s="49" t="s">
        <v>366</v>
      </c>
      <c r="O29" s="332">
        <v>70</v>
      </c>
      <c r="P29" s="328"/>
      <c r="Q29" s="333"/>
      <c r="R29" s="49" t="s">
        <v>366</v>
      </c>
      <c r="S29" s="332">
        <v>60</v>
      </c>
      <c r="T29" s="328"/>
      <c r="U29" s="333"/>
      <c r="V29" s="334"/>
      <c r="W29" s="334"/>
      <c r="X29" s="335"/>
      <c r="Y29" s="336"/>
      <c r="Z29" s="49" t="s">
        <v>26</v>
      </c>
      <c r="AA29" s="332">
        <v>410</v>
      </c>
      <c r="AB29" s="328"/>
      <c r="AC29" s="86"/>
    </row>
    <row r="30" spans="1:29" s="51" customFormat="1" ht="15.95" customHeight="1" x14ac:dyDescent="0.15">
      <c r="A30" s="99"/>
      <c r="B30" s="45" t="s">
        <v>416</v>
      </c>
      <c r="C30" s="325">
        <v>710</v>
      </c>
      <c r="D30" s="330"/>
      <c r="E30" s="96"/>
      <c r="F30" s="45"/>
      <c r="G30" s="325"/>
      <c r="H30" s="330"/>
      <c r="I30" s="337"/>
      <c r="J30" s="49" t="s">
        <v>367</v>
      </c>
      <c r="K30" s="325">
        <v>100</v>
      </c>
      <c r="L30" s="330"/>
      <c r="M30" s="96"/>
      <c r="N30" s="45" t="s">
        <v>367</v>
      </c>
      <c r="O30" s="325">
        <v>40</v>
      </c>
      <c r="P30" s="330"/>
      <c r="Q30" s="337"/>
      <c r="R30" s="45" t="s">
        <v>367</v>
      </c>
      <c r="S30" s="325">
        <v>20</v>
      </c>
      <c r="T30" s="330"/>
      <c r="U30" s="337"/>
      <c r="V30" s="338"/>
      <c r="W30" s="338"/>
      <c r="X30" s="339"/>
      <c r="Y30" s="340"/>
      <c r="Z30" s="45"/>
      <c r="AA30" s="325"/>
      <c r="AB30" s="330"/>
      <c r="AC30" s="86"/>
    </row>
    <row r="31" spans="1:29" s="51" customFormat="1" ht="15.95" customHeight="1" x14ac:dyDescent="0.15">
      <c r="A31" s="99"/>
      <c r="B31" s="45" t="s">
        <v>441</v>
      </c>
      <c r="C31" s="325">
        <v>1210</v>
      </c>
      <c r="D31" s="330"/>
      <c r="E31" s="96"/>
      <c r="F31" s="45"/>
      <c r="G31" s="325"/>
      <c r="H31" s="330"/>
      <c r="I31" s="337"/>
      <c r="J31" s="45"/>
      <c r="K31" s="325"/>
      <c r="L31" s="330"/>
      <c r="M31" s="96"/>
      <c r="N31" s="45"/>
      <c r="O31" s="325"/>
      <c r="P31" s="330"/>
      <c r="Q31" s="337"/>
      <c r="R31" s="45"/>
      <c r="S31" s="325"/>
      <c r="T31" s="330"/>
      <c r="U31" s="337"/>
      <c r="V31" s="338"/>
      <c r="W31" s="338"/>
      <c r="X31" s="339"/>
      <c r="Y31" s="340"/>
      <c r="Z31" s="45"/>
      <c r="AA31" s="325"/>
      <c r="AB31" s="330"/>
      <c r="AC31" s="86"/>
    </row>
    <row r="32" spans="1:29" s="51" customFormat="1" ht="15.95" customHeight="1" x14ac:dyDescent="0.15">
      <c r="A32" s="118"/>
      <c r="B32" s="47" t="s">
        <v>29</v>
      </c>
      <c r="C32" s="326">
        <v>1370</v>
      </c>
      <c r="D32" s="329"/>
      <c r="E32" s="115"/>
      <c r="F32" s="47"/>
      <c r="G32" s="326"/>
      <c r="H32" s="329"/>
      <c r="I32" s="341"/>
      <c r="J32" s="47"/>
      <c r="K32" s="326"/>
      <c r="L32" s="329"/>
      <c r="M32" s="115"/>
      <c r="N32" s="47"/>
      <c r="O32" s="326"/>
      <c r="P32" s="329"/>
      <c r="Q32" s="341"/>
      <c r="R32" s="47"/>
      <c r="S32" s="326"/>
      <c r="T32" s="329"/>
      <c r="U32" s="341"/>
      <c r="V32" s="342"/>
      <c r="W32" s="342"/>
      <c r="X32" s="343"/>
      <c r="Y32" s="344"/>
      <c r="Z32" s="47"/>
      <c r="AA32" s="326"/>
      <c r="AB32" s="329"/>
      <c r="AC32" s="86"/>
    </row>
    <row r="33" spans="1:29" s="51" customFormat="1" ht="15.95" customHeight="1" x14ac:dyDescent="0.15">
      <c r="A33" s="118"/>
      <c r="B33" s="47"/>
      <c r="C33" s="326"/>
      <c r="D33" s="329"/>
      <c r="E33" s="115"/>
      <c r="F33" s="47"/>
      <c r="G33" s="326"/>
      <c r="H33" s="329"/>
      <c r="I33" s="341"/>
      <c r="J33" s="47"/>
      <c r="K33" s="326"/>
      <c r="L33" s="329"/>
      <c r="M33" s="115"/>
      <c r="N33" s="47"/>
      <c r="O33" s="326"/>
      <c r="P33" s="329"/>
      <c r="Q33" s="341"/>
      <c r="R33" s="47"/>
      <c r="S33" s="326"/>
      <c r="T33" s="329"/>
      <c r="U33" s="341"/>
      <c r="V33" s="342"/>
      <c r="W33" s="342"/>
      <c r="X33" s="343"/>
      <c r="Y33" s="344"/>
      <c r="Z33" s="47"/>
      <c r="AA33" s="326"/>
      <c r="AB33" s="329"/>
      <c r="AC33" s="86"/>
    </row>
    <row r="34" spans="1:29" s="51" customFormat="1" ht="15.95" customHeight="1" x14ac:dyDescent="0.15">
      <c r="A34" s="99"/>
      <c r="B34" s="45" t="s">
        <v>410</v>
      </c>
      <c r="C34" s="327">
        <v>830</v>
      </c>
      <c r="D34" s="330"/>
      <c r="E34" s="96"/>
      <c r="F34" s="45"/>
      <c r="G34" s="327"/>
      <c r="H34" s="330"/>
      <c r="I34" s="337"/>
      <c r="J34" s="45"/>
      <c r="K34" s="327"/>
      <c r="L34" s="330"/>
      <c r="M34" s="96"/>
      <c r="N34" s="45"/>
      <c r="O34" s="327"/>
      <c r="P34" s="330"/>
      <c r="Q34" s="337"/>
      <c r="R34" s="45"/>
      <c r="S34" s="327"/>
      <c r="T34" s="330"/>
      <c r="U34" s="337"/>
      <c r="V34" s="338"/>
      <c r="W34" s="338"/>
      <c r="X34" s="339"/>
      <c r="Y34" s="340"/>
      <c r="Z34" s="45"/>
      <c r="AA34" s="327"/>
      <c r="AB34" s="330"/>
      <c r="AC34" s="86"/>
    </row>
    <row r="35" spans="1:29" s="51" customFormat="1" ht="15.95" customHeight="1" x14ac:dyDescent="0.15">
      <c r="A35" s="99"/>
      <c r="B35" s="45" t="s">
        <v>141</v>
      </c>
      <c r="C35" s="327">
        <v>1610</v>
      </c>
      <c r="D35" s="330"/>
      <c r="E35" s="96"/>
      <c r="F35" s="45"/>
      <c r="G35" s="327"/>
      <c r="H35" s="330"/>
      <c r="I35" s="337"/>
      <c r="J35" s="45"/>
      <c r="K35" s="327"/>
      <c r="L35" s="330"/>
      <c r="M35" s="96"/>
      <c r="N35" s="45"/>
      <c r="O35" s="327"/>
      <c r="P35" s="330"/>
      <c r="Q35" s="337"/>
      <c r="R35" s="45"/>
      <c r="S35" s="327"/>
      <c r="T35" s="330"/>
      <c r="U35" s="337"/>
      <c r="V35" s="338"/>
      <c r="W35" s="338"/>
      <c r="X35" s="339"/>
      <c r="Y35" s="340"/>
      <c r="Z35" s="45"/>
      <c r="AA35" s="327"/>
      <c r="AB35" s="330"/>
      <c r="AC35" s="86"/>
    </row>
    <row r="36" spans="1:29" s="51" customFormat="1" ht="15.95" customHeight="1" x14ac:dyDescent="0.15">
      <c r="A36" s="99"/>
      <c r="B36" s="45" t="s">
        <v>19</v>
      </c>
      <c r="C36" s="327">
        <v>670</v>
      </c>
      <c r="D36" s="330"/>
      <c r="E36" s="96"/>
      <c r="F36" s="45"/>
      <c r="G36" s="327"/>
      <c r="H36" s="330"/>
      <c r="I36" s="337"/>
      <c r="J36" s="45"/>
      <c r="K36" s="327"/>
      <c r="L36" s="330"/>
      <c r="M36" s="96"/>
      <c r="N36" s="45"/>
      <c r="O36" s="327"/>
      <c r="P36" s="330"/>
      <c r="Q36" s="337"/>
      <c r="R36" s="45"/>
      <c r="S36" s="327"/>
      <c r="T36" s="330"/>
      <c r="U36" s="337"/>
      <c r="V36" s="338"/>
      <c r="W36" s="338"/>
      <c r="X36" s="339"/>
      <c r="Y36" s="340"/>
      <c r="Z36" s="45"/>
      <c r="AA36" s="327"/>
      <c r="AB36" s="330"/>
      <c r="AC36" s="86"/>
    </row>
    <row r="37" spans="1:29" s="51" customFormat="1" ht="15.95" customHeight="1" x14ac:dyDescent="0.15">
      <c r="A37" s="99"/>
      <c r="B37" s="45"/>
      <c r="C37" s="327"/>
      <c r="D37" s="330"/>
      <c r="E37" s="96"/>
      <c r="F37" s="45"/>
      <c r="G37" s="327"/>
      <c r="H37" s="330"/>
      <c r="I37" s="337"/>
      <c r="J37" s="45"/>
      <c r="K37" s="327"/>
      <c r="L37" s="330"/>
      <c r="M37" s="96"/>
      <c r="N37" s="45"/>
      <c r="O37" s="327"/>
      <c r="P37" s="330"/>
      <c r="Q37" s="337"/>
      <c r="R37" s="45"/>
      <c r="S37" s="327"/>
      <c r="T37" s="330"/>
      <c r="U37" s="337"/>
      <c r="V37" s="338"/>
      <c r="W37" s="338"/>
      <c r="X37" s="339"/>
      <c r="Y37" s="340"/>
      <c r="Z37" s="45"/>
      <c r="AA37" s="327"/>
      <c r="AB37" s="330"/>
      <c r="AC37" s="86"/>
    </row>
    <row r="38" spans="1:29" s="82" customFormat="1" ht="15.95" customHeight="1" x14ac:dyDescent="0.15">
      <c r="A38" s="15"/>
      <c r="B38" s="186" t="s">
        <v>15</v>
      </c>
      <c r="C38" s="306">
        <f>SUM(C29:C37)</f>
        <v>8690</v>
      </c>
      <c r="D38" s="165">
        <f>SUM(D29:D37)</f>
        <v>0</v>
      </c>
      <c r="E38" s="100"/>
      <c r="F38" s="186" t="s">
        <v>15</v>
      </c>
      <c r="G38" s="101">
        <f>SUM(G29:G37)</f>
        <v>400</v>
      </c>
      <c r="H38" s="192">
        <f>SUM(H29:H37)</f>
        <v>0</v>
      </c>
      <c r="I38" s="100"/>
      <c r="J38" s="186" t="s">
        <v>15</v>
      </c>
      <c r="K38" s="101">
        <f>SUM(K29:K37)</f>
        <v>400</v>
      </c>
      <c r="L38" s="165">
        <f>SUM(L29:L37)</f>
        <v>0</v>
      </c>
      <c r="M38" s="100"/>
      <c r="N38" s="186" t="s">
        <v>15</v>
      </c>
      <c r="O38" s="101">
        <f>SUM(O29:O37)</f>
        <v>110</v>
      </c>
      <c r="P38" s="165">
        <f>SUM(P29:P37)</f>
        <v>0</v>
      </c>
      <c r="Q38" s="100"/>
      <c r="R38" s="186" t="s">
        <v>15</v>
      </c>
      <c r="S38" s="101">
        <f>SUM(S29:S37)</f>
        <v>80</v>
      </c>
      <c r="T38" s="165">
        <f>SUM(T29:T37)</f>
        <v>0</v>
      </c>
      <c r="U38" s="163"/>
      <c r="V38" s="164"/>
      <c r="W38" s="164"/>
      <c r="X38" s="165"/>
      <c r="Y38" s="100"/>
      <c r="Z38" s="186" t="s">
        <v>15</v>
      </c>
      <c r="AA38" s="101">
        <f>SUM(AA29:AA37)</f>
        <v>410</v>
      </c>
      <c r="AB38" s="165">
        <f>SUM(AB29:AB37)</f>
        <v>0</v>
      </c>
      <c r="AC38" s="119"/>
    </row>
    <row r="39" spans="1:29" ht="15.95" customHeight="1" x14ac:dyDescent="0.15">
      <c r="B39" s="59" t="s">
        <v>246</v>
      </c>
      <c r="S39" s="124"/>
      <c r="T39" s="128"/>
      <c r="U39" s="166"/>
      <c r="V39" s="167"/>
      <c r="W39" s="167"/>
      <c r="X39" s="168"/>
      <c r="Y39" s="166"/>
      <c r="Z39" s="126"/>
      <c r="AA39" s="127"/>
      <c r="AB39" s="128" t="s">
        <v>400</v>
      </c>
      <c r="AC39" s="75"/>
    </row>
    <row r="40" spans="1:29" ht="15.95" customHeight="1" x14ac:dyDescent="0.15">
      <c r="B40" s="59"/>
    </row>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sheetData>
  <sheetProtection algorithmName="SHA-512" hashValue="LXQUhoPf3pbe74O9PWvvaaLZRQsEvZe8i+5/qp9LXVziLrWaDCovM2tY90tYFLhgRxipMMzrIh6KRaIIqC3o9A==" saltValue="XpccxhFDoVwnjgbsX4wwA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3"/>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2025年4月</v>
      </c>
    </row>
    <row r="2" spans="1:30" ht="15" customHeight="1" x14ac:dyDescent="0.15">
      <c r="AB2" s="67" t="str">
        <f>高知旧市!AB2</f>
        <v>高知県部数表</v>
      </c>
    </row>
    <row r="3" spans="1:30" ht="15" customHeight="1" x14ac:dyDescent="0.15">
      <c r="AB3" s="68" t="s">
        <v>177</v>
      </c>
    </row>
    <row r="4" spans="1:30" ht="5.0999999999999996" customHeight="1" x14ac:dyDescent="0.15"/>
    <row r="5" spans="1:30" ht="15.95" customHeight="1" x14ac:dyDescent="0.15">
      <c r="A5" s="15"/>
      <c r="B5" s="69" t="s">
        <v>341</v>
      </c>
      <c r="C5" s="70" t="s">
        <v>4</v>
      </c>
      <c r="D5" s="129"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4">
        <v>3</v>
      </c>
      <c r="AD5" s="2"/>
    </row>
    <row r="6" spans="1:30" ht="15.95" customHeight="1" x14ac:dyDescent="0.15">
      <c r="A6" s="199"/>
      <c r="B6" s="209" t="s">
        <v>308</v>
      </c>
      <c r="C6" s="201"/>
      <c r="D6" s="202"/>
      <c r="E6" s="198"/>
      <c r="F6" s="203"/>
      <c r="G6" s="201"/>
      <c r="H6" s="202"/>
      <c r="I6" s="198"/>
      <c r="J6" s="204"/>
      <c r="K6" s="205" t="s">
        <v>310</v>
      </c>
      <c r="L6" s="206">
        <f>C12+G12+K12+O12+S12+AA12</f>
        <v>6730</v>
      </c>
      <c r="M6" s="207"/>
      <c r="N6" s="203"/>
      <c r="O6" s="208" t="s">
        <v>313</v>
      </c>
      <c r="P6" s="197">
        <f>D12+H12+L12+P12+T12+AB12</f>
        <v>0</v>
      </c>
      <c r="Q6" s="250"/>
      <c r="R6" s="251"/>
      <c r="S6" s="252"/>
      <c r="T6" s="253"/>
      <c r="U6" s="250"/>
      <c r="V6" s="254"/>
      <c r="W6" s="254"/>
      <c r="X6" s="255"/>
      <c r="Y6" s="250"/>
      <c r="Z6" s="256"/>
      <c r="AA6" s="257"/>
      <c r="AB6" s="258"/>
      <c r="AC6" s="75"/>
      <c r="AD6" s="2"/>
    </row>
    <row r="7" spans="1:30" s="51" customFormat="1" ht="15.95" customHeight="1" x14ac:dyDescent="0.15">
      <c r="A7" s="112"/>
      <c r="B7" s="49" t="s">
        <v>212</v>
      </c>
      <c r="C7" s="323">
        <v>1180</v>
      </c>
      <c r="D7" s="328"/>
      <c r="E7" s="109"/>
      <c r="F7" s="49"/>
      <c r="G7" s="323"/>
      <c r="H7" s="328"/>
      <c r="I7" s="110"/>
      <c r="J7" s="49"/>
      <c r="K7" s="323"/>
      <c r="L7" s="328"/>
      <c r="M7" s="110"/>
      <c r="N7" s="49"/>
      <c r="O7" s="130"/>
      <c r="P7" s="131"/>
      <c r="Q7" s="110"/>
      <c r="R7" s="49"/>
      <c r="S7" s="130"/>
      <c r="T7" s="131"/>
      <c r="U7" s="109"/>
      <c r="V7" s="111"/>
      <c r="W7" s="111"/>
      <c r="X7" s="303"/>
      <c r="Y7" s="112"/>
      <c r="Z7" s="49"/>
      <c r="AA7" s="130"/>
      <c r="AB7" s="131"/>
      <c r="AC7" s="86" t="s">
        <v>118</v>
      </c>
    </row>
    <row r="8" spans="1:30" s="51" customFormat="1" ht="15.95" customHeight="1" x14ac:dyDescent="0.15">
      <c r="A8" s="118"/>
      <c r="B8" s="47" t="s">
        <v>411</v>
      </c>
      <c r="C8" s="324">
        <v>1000</v>
      </c>
      <c r="D8" s="329"/>
      <c r="E8" s="116"/>
      <c r="F8" s="47"/>
      <c r="G8" s="324"/>
      <c r="H8" s="329"/>
      <c r="I8" s="116"/>
      <c r="J8" s="47"/>
      <c r="K8" s="324"/>
      <c r="L8" s="329"/>
      <c r="M8" s="116"/>
      <c r="N8" s="47"/>
      <c r="O8" s="113"/>
      <c r="P8" s="132"/>
      <c r="Q8" s="116"/>
      <c r="R8" s="47"/>
      <c r="S8" s="113"/>
      <c r="T8" s="132"/>
      <c r="U8" s="115"/>
      <c r="V8" s="117"/>
      <c r="W8" s="117"/>
      <c r="X8" s="195"/>
      <c r="Y8" s="118"/>
      <c r="Z8" s="47"/>
      <c r="AA8" s="113"/>
      <c r="AB8" s="132"/>
      <c r="AC8" s="86" t="s">
        <v>316</v>
      </c>
    </row>
    <row r="9" spans="1:30" s="51" customFormat="1" ht="15.95" customHeight="1" x14ac:dyDescent="0.15">
      <c r="A9" s="118"/>
      <c r="B9" s="47" t="s">
        <v>214</v>
      </c>
      <c r="C9" s="324">
        <v>1370</v>
      </c>
      <c r="D9" s="329"/>
      <c r="E9" s="115"/>
      <c r="F9" s="47"/>
      <c r="G9" s="324"/>
      <c r="H9" s="329"/>
      <c r="I9" s="116"/>
      <c r="J9" s="47"/>
      <c r="K9" s="324"/>
      <c r="L9" s="329"/>
      <c r="M9" s="116"/>
      <c r="N9" s="47"/>
      <c r="O9" s="113"/>
      <c r="P9" s="132"/>
      <c r="Q9" s="116"/>
      <c r="R9" s="47"/>
      <c r="S9" s="113"/>
      <c r="T9" s="132"/>
      <c r="U9" s="115"/>
      <c r="V9" s="117"/>
      <c r="W9" s="117"/>
      <c r="X9" s="195"/>
      <c r="Y9" s="118"/>
      <c r="Z9" s="47"/>
      <c r="AA9" s="113"/>
      <c r="AB9" s="132"/>
      <c r="AC9" s="86" t="s">
        <v>301</v>
      </c>
    </row>
    <row r="10" spans="1:30" s="51" customFormat="1" ht="15.95" customHeight="1" x14ac:dyDescent="0.15">
      <c r="A10" s="118"/>
      <c r="B10" s="45" t="s">
        <v>213</v>
      </c>
      <c r="C10" s="325">
        <v>940</v>
      </c>
      <c r="D10" s="330"/>
      <c r="E10" s="96"/>
      <c r="F10" s="45"/>
      <c r="G10" s="325"/>
      <c r="H10" s="330"/>
      <c r="I10" s="97"/>
      <c r="J10" s="45"/>
      <c r="K10" s="325"/>
      <c r="L10" s="330"/>
      <c r="M10" s="97"/>
      <c r="N10" s="45"/>
      <c r="O10" s="94"/>
      <c r="P10" s="133"/>
      <c r="Q10" s="97"/>
      <c r="R10" s="45"/>
      <c r="S10" s="94"/>
      <c r="T10" s="133"/>
      <c r="U10" s="96"/>
      <c r="V10" s="98"/>
      <c r="W10" s="98"/>
      <c r="X10" s="304"/>
      <c r="Y10" s="99"/>
      <c r="Z10" s="45"/>
      <c r="AA10" s="94"/>
      <c r="AB10" s="133"/>
      <c r="AC10" s="86"/>
    </row>
    <row r="11" spans="1:30" s="51" customFormat="1" ht="15.95" customHeight="1" x14ac:dyDescent="0.15">
      <c r="A11" s="118"/>
      <c r="B11" s="47" t="s">
        <v>215</v>
      </c>
      <c r="C11" s="324">
        <v>1890</v>
      </c>
      <c r="D11" s="329"/>
      <c r="E11" s="115"/>
      <c r="F11" s="47" t="s">
        <v>426</v>
      </c>
      <c r="G11" s="324">
        <v>200</v>
      </c>
      <c r="H11" s="329"/>
      <c r="I11" s="116"/>
      <c r="J11" s="47" t="s">
        <v>424</v>
      </c>
      <c r="K11" s="324">
        <v>150</v>
      </c>
      <c r="L11" s="329"/>
      <c r="M11" s="116"/>
      <c r="N11" s="47"/>
      <c r="O11" s="113"/>
      <c r="P11" s="132"/>
      <c r="Q11" s="116"/>
      <c r="R11" s="47"/>
      <c r="S11" s="113"/>
      <c r="T11" s="132"/>
      <c r="U11" s="115"/>
      <c r="V11" s="117"/>
      <c r="W11" s="117"/>
      <c r="X11" s="195"/>
      <c r="Y11" s="118"/>
      <c r="Z11" s="47"/>
      <c r="AA11" s="113"/>
      <c r="AB11" s="132"/>
      <c r="AC11" s="86" t="s">
        <v>118</v>
      </c>
    </row>
    <row r="12" spans="1:30" s="82" customFormat="1" ht="15.95" customHeight="1" x14ac:dyDescent="0.15">
      <c r="A12" s="15"/>
      <c r="B12" s="103" t="s">
        <v>198</v>
      </c>
      <c r="C12" s="101">
        <f>SUM(C7:C11)</f>
        <v>6380</v>
      </c>
      <c r="D12" s="102">
        <f>SUM(D7:D11)</f>
        <v>0</v>
      </c>
      <c r="E12" s="100"/>
      <c r="F12" s="103" t="s">
        <v>198</v>
      </c>
      <c r="G12" s="101">
        <f>SUM(G7:G11)</f>
        <v>200</v>
      </c>
      <c r="H12" s="102">
        <f>SUM(H7:H11)</f>
        <v>0</v>
      </c>
      <c r="I12" s="100"/>
      <c r="J12" s="103" t="s">
        <v>198</v>
      </c>
      <c r="K12" s="101">
        <f>SUM(K7:K11)</f>
        <v>150</v>
      </c>
      <c r="L12" s="102">
        <f>SUM(L7:L11)</f>
        <v>0</v>
      </c>
      <c r="M12" s="100"/>
      <c r="N12" s="103"/>
      <c r="O12" s="101"/>
      <c r="P12" s="102"/>
      <c r="Q12" s="100"/>
      <c r="R12" s="103"/>
      <c r="S12" s="101"/>
      <c r="T12" s="102"/>
      <c r="U12" s="100"/>
      <c r="V12" s="48"/>
      <c r="W12" s="101"/>
      <c r="X12" s="102"/>
      <c r="Y12" s="100"/>
      <c r="Z12" s="103"/>
      <c r="AA12" s="101"/>
      <c r="AB12" s="102"/>
      <c r="AC12" s="86" t="s">
        <v>119</v>
      </c>
    </row>
    <row r="13" spans="1:30" ht="15.95" customHeight="1" x14ac:dyDescent="0.15">
      <c r="A13" s="281"/>
      <c r="B13" s="282" t="s">
        <v>309</v>
      </c>
      <c r="C13" s="201"/>
      <c r="D13" s="202"/>
      <c r="E13" s="198"/>
      <c r="F13" s="203"/>
      <c r="G13" s="201"/>
      <c r="H13" s="202"/>
      <c r="I13" s="198"/>
      <c r="J13" s="204"/>
      <c r="K13" s="205" t="s">
        <v>311</v>
      </c>
      <c r="L13" s="206">
        <f>C21+G21+K21+O21+S21+AA21</f>
        <v>6330</v>
      </c>
      <c r="M13" s="207"/>
      <c r="N13" s="203"/>
      <c r="O13" s="208" t="s">
        <v>312</v>
      </c>
      <c r="P13" s="197">
        <f>D21+H21+L21+P21+T21+AB21</f>
        <v>0</v>
      </c>
      <c r="Q13" s="250"/>
      <c r="R13" s="251"/>
      <c r="S13" s="252"/>
      <c r="T13" s="253"/>
      <c r="U13" s="250"/>
      <c r="V13" s="254"/>
      <c r="W13" s="254"/>
      <c r="X13" s="255"/>
      <c r="Y13" s="250"/>
      <c r="Z13" s="256"/>
      <c r="AA13" s="257"/>
      <c r="AB13" s="258"/>
      <c r="AC13" s="86" t="s">
        <v>301</v>
      </c>
      <c r="AD13" s="2"/>
    </row>
    <row r="14" spans="1:30" s="51" customFormat="1" ht="15.95" customHeight="1" x14ac:dyDescent="0.15">
      <c r="A14" s="118"/>
      <c r="B14" s="47" t="s">
        <v>307</v>
      </c>
      <c r="C14" s="345">
        <v>960</v>
      </c>
      <c r="D14" s="329"/>
      <c r="E14" s="116"/>
      <c r="F14" s="47"/>
      <c r="G14" s="324"/>
      <c r="H14" s="329"/>
      <c r="I14" s="116"/>
      <c r="J14" s="47"/>
      <c r="K14" s="324"/>
      <c r="L14" s="329"/>
      <c r="M14" s="116"/>
      <c r="N14" s="47"/>
      <c r="O14" s="324"/>
      <c r="P14" s="329"/>
      <c r="Q14" s="116"/>
      <c r="R14" s="47"/>
      <c r="S14" s="324"/>
      <c r="T14" s="329"/>
      <c r="U14" s="115"/>
      <c r="V14" s="117"/>
      <c r="W14" s="117"/>
      <c r="X14" s="346"/>
      <c r="Y14" s="118"/>
      <c r="Z14" s="47"/>
      <c r="AA14" s="324"/>
      <c r="AB14" s="132"/>
      <c r="AC14" s="86"/>
    </row>
    <row r="15" spans="1:30" s="51" customFormat="1" ht="15.95" customHeight="1" x14ac:dyDescent="0.15">
      <c r="A15" s="118"/>
      <c r="B15" s="47" t="s">
        <v>317</v>
      </c>
      <c r="C15" s="324">
        <v>330</v>
      </c>
      <c r="D15" s="329"/>
      <c r="E15" s="116"/>
      <c r="F15" s="47"/>
      <c r="G15" s="324"/>
      <c r="H15" s="329"/>
      <c r="I15" s="116"/>
      <c r="J15" s="47"/>
      <c r="K15" s="324"/>
      <c r="L15" s="329"/>
      <c r="M15" s="116"/>
      <c r="N15" s="47"/>
      <c r="O15" s="324"/>
      <c r="P15" s="329"/>
      <c r="Q15" s="116"/>
      <c r="R15" s="47"/>
      <c r="S15" s="324"/>
      <c r="T15" s="329"/>
      <c r="U15" s="115"/>
      <c r="V15" s="117"/>
      <c r="W15" s="117"/>
      <c r="X15" s="195"/>
      <c r="Y15" s="118"/>
      <c r="Z15" s="47"/>
      <c r="AA15" s="324"/>
      <c r="AB15" s="132"/>
      <c r="AC15" s="86" t="s">
        <v>120</v>
      </c>
    </row>
    <row r="16" spans="1:30" s="51" customFormat="1" ht="15.95" customHeight="1" x14ac:dyDescent="0.15">
      <c r="A16" s="118"/>
      <c r="B16" s="47" t="s">
        <v>402</v>
      </c>
      <c r="C16" s="324">
        <v>1510</v>
      </c>
      <c r="D16" s="329"/>
      <c r="E16" s="116"/>
      <c r="F16" s="47" t="s">
        <v>427</v>
      </c>
      <c r="G16" s="324">
        <v>100</v>
      </c>
      <c r="H16" s="329"/>
      <c r="I16" s="116"/>
      <c r="J16" s="47" t="s">
        <v>425</v>
      </c>
      <c r="K16" s="324">
        <v>450</v>
      </c>
      <c r="L16" s="329"/>
      <c r="M16" s="115"/>
      <c r="N16" s="47" t="s">
        <v>427</v>
      </c>
      <c r="O16" s="324">
        <v>120</v>
      </c>
      <c r="P16" s="329"/>
      <c r="Q16" s="116"/>
      <c r="R16" s="47" t="s">
        <v>427</v>
      </c>
      <c r="S16" s="324">
        <v>60</v>
      </c>
      <c r="T16" s="329"/>
      <c r="U16" s="115"/>
      <c r="V16" s="117"/>
      <c r="W16" s="117"/>
      <c r="X16" s="195"/>
      <c r="Y16" s="118"/>
      <c r="Z16" s="47" t="s">
        <v>427</v>
      </c>
      <c r="AA16" s="324">
        <v>150</v>
      </c>
      <c r="AB16" s="132"/>
      <c r="AC16" s="86" t="s">
        <v>121</v>
      </c>
    </row>
    <row r="17" spans="1:29" s="51" customFormat="1" ht="15.95" customHeight="1" x14ac:dyDescent="0.15">
      <c r="A17" s="118"/>
      <c r="B17" s="47" t="s">
        <v>123</v>
      </c>
      <c r="C17" s="324">
        <v>1300</v>
      </c>
      <c r="D17" s="329"/>
      <c r="E17" s="115"/>
      <c r="F17" s="47"/>
      <c r="G17" s="324"/>
      <c r="H17" s="329"/>
      <c r="I17" s="116"/>
      <c r="J17" s="47"/>
      <c r="K17" s="324"/>
      <c r="L17" s="329"/>
      <c r="M17" s="115"/>
      <c r="N17" s="47"/>
      <c r="O17" s="324"/>
      <c r="P17" s="329"/>
      <c r="Q17" s="115"/>
      <c r="R17" s="47"/>
      <c r="S17" s="324"/>
      <c r="T17" s="329"/>
      <c r="U17" s="115"/>
      <c r="V17" s="117"/>
      <c r="W17" s="117"/>
      <c r="X17" s="195"/>
      <c r="Y17" s="118"/>
      <c r="Z17" s="47"/>
      <c r="AA17" s="324"/>
      <c r="AB17" s="132"/>
      <c r="AC17" s="86" t="s">
        <v>122</v>
      </c>
    </row>
    <row r="18" spans="1:29" s="51" customFormat="1" ht="15.95" customHeight="1" x14ac:dyDescent="0.15">
      <c r="A18" s="118"/>
      <c r="B18" s="47" t="s">
        <v>289</v>
      </c>
      <c r="C18" s="324">
        <v>1270</v>
      </c>
      <c r="D18" s="329"/>
      <c r="E18" s="115"/>
      <c r="F18" s="47"/>
      <c r="G18" s="324"/>
      <c r="H18" s="329"/>
      <c r="I18" s="116"/>
      <c r="J18" s="47"/>
      <c r="K18" s="324"/>
      <c r="L18" s="329"/>
      <c r="M18" s="115"/>
      <c r="N18" s="47"/>
      <c r="O18" s="324"/>
      <c r="P18" s="329"/>
      <c r="Q18" s="115"/>
      <c r="R18" s="47"/>
      <c r="S18" s="324"/>
      <c r="T18" s="329"/>
      <c r="U18" s="115"/>
      <c r="V18" s="117"/>
      <c r="W18" s="117"/>
      <c r="X18" s="195"/>
      <c r="Y18" s="118"/>
      <c r="Z18" s="47"/>
      <c r="AA18" s="324"/>
      <c r="AB18" s="132"/>
      <c r="AC18" s="86"/>
    </row>
    <row r="19" spans="1:29" s="51" customFormat="1" ht="15.95" customHeight="1" x14ac:dyDescent="0.15">
      <c r="A19" s="99"/>
      <c r="B19" s="45"/>
      <c r="C19" s="325"/>
      <c r="D19" s="330"/>
      <c r="E19" s="96"/>
      <c r="F19" s="45"/>
      <c r="G19" s="325"/>
      <c r="H19" s="330"/>
      <c r="I19" s="97"/>
      <c r="J19" s="45"/>
      <c r="K19" s="325"/>
      <c r="L19" s="330"/>
      <c r="M19" s="96"/>
      <c r="N19" s="45"/>
      <c r="O19" s="325"/>
      <c r="P19" s="330"/>
      <c r="Q19" s="96"/>
      <c r="R19" s="45"/>
      <c r="S19" s="325"/>
      <c r="T19" s="330"/>
      <c r="U19" s="96"/>
      <c r="V19" s="98"/>
      <c r="W19" s="98"/>
      <c r="X19" s="304"/>
      <c r="Y19" s="99"/>
      <c r="Z19" s="45"/>
      <c r="AA19" s="325"/>
      <c r="AB19" s="133"/>
      <c r="AC19" s="86" t="s">
        <v>65</v>
      </c>
    </row>
    <row r="20" spans="1:29" s="51" customFormat="1" ht="15.95" customHeight="1" x14ac:dyDescent="0.15">
      <c r="A20" s="92"/>
      <c r="B20" s="87" t="s">
        <v>449</v>
      </c>
      <c r="C20" s="347">
        <v>80</v>
      </c>
      <c r="D20" s="348"/>
      <c r="E20" s="90"/>
      <c r="F20" s="87"/>
      <c r="G20" s="347"/>
      <c r="H20" s="348"/>
      <c r="I20" s="90"/>
      <c r="J20" s="87"/>
      <c r="K20" s="347"/>
      <c r="L20" s="348"/>
      <c r="M20" s="90"/>
      <c r="N20" s="87"/>
      <c r="O20" s="347"/>
      <c r="P20" s="348"/>
      <c r="Q20" s="90"/>
      <c r="R20" s="87"/>
      <c r="S20" s="347"/>
      <c r="T20" s="348"/>
      <c r="U20" s="90"/>
      <c r="V20" s="91"/>
      <c r="W20" s="91"/>
      <c r="X20" s="305"/>
      <c r="Y20" s="92"/>
      <c r="Z20" s="87"/>
      <c r="AA20" s="347"/>
      <c r="AB20" s="135"/>
      <c r="AC20" s="86" t="s">
        <v>124</v>
      </c>
    </row>
    <row r="21" spans="1:29" s="82" customFormat="1" ht="15.95" customHeight="1" x14ac:dyDescent="0.15">
      <c r="A21" s="15"/>
      <c r="B21" s="103" t="s">
        <v>198</v>
      </c>
      <c r="C21" s="101">
        <f>SUM(C14:C20)</f>
        <v>5450</v>
      </c>
      <c r="D21" s="102">
        <f>SUM(D14:D20)</f>
        <v>0</v>
      </c>
      <c r="E21" s="100"/>
      <c r="F21" s="103" t="s">
        <v>198</v>
      </c>
      <c r="G21" s="101">
        <f>SUM(G14:G20)</f>
        <v>100</v>
      </c>
      <c r="H21" s="102">
        <f>SUM(H14:H20)</f>
        <v>0</v>
      </c>
      <c r="I21" s="100"/>
      <c r="J21" s="103" t="s">
        <v>198</v>
      </c>
      <c r="K21" s="101">
        <f>SUM(K14:K20)</f>
        <v>450</v>
      </c>
      <c r="L21" s="102">
        <f>SUM(L14:L20)</f>
        <v>0</v>
      </c>
      <c r="M21" s="100"/>
      <c r="N21" s="103" t="s">
        <v>198</v>
      </c>
      <c r="O21" s="101">
        <f>SUM(O14:O20)</f>
        <v>120</v>
      </c>
      <c r="P21" s="102">
        <f>SUM(P14:P20)</f>
        <v>0</v>
      </c>
      <c r="Q21" s="100"/>
      <c r="R21" s="103" t="s">
        <v>15</v>
      </c>
      <c r="S21" s="101">
        <f>SUM(S14:S20)</f>
        <v>60</v>
      </c>
      <c r="T21" s="102">
        <f>SUM(T14:T20)</f>
        <v>0</v>
      </c>
      <c r="U21" s="100"/>
      <c r="V21" s="48"/>
      <c r="W21" s="101"/>
      <c r="X21" s="102"/>
      <c r="Y21" s="100"/>
      <c r="Z21" s="103" t="s">
        <v>15</v>
      </c>
      <c r="AA21" s="101">
        <f>SUM(AA14:AA20)</f>
        <v>150</v>
      </c>
      <c r="AB21" s="102">
        <f>SUM(AB14:AB20)</f>
        <v>0</v>
      </c>
      <c r="AC21" s="86" t="s">
        <v>125</v>
      </c>
    </row>
    <row r="22" spans="1:29" s="121" customFormat="1" ht="15.95" customHeight="1" x14ac:dyDescent="0.15">
      <c r="A22" s="199"/>
      <c r="B22" s="209" t="s">
        <v>302</v>
      </c>
      <c r="C22" s="201"/>
      <c r="D22" s="202"/>
      <c r="E22" s="198"/>
      <c r="F22" s="203"/>
      <c r="G22" s="201"/>
      <c r="H22" s="202"/>
      <c r="I22" s="198"/>
      <c r="J22" s="204"/>
      <c r="K22" s="205" t="s">
        <v>166</v>
      </c>
      <c r="L22" s="206">
        <f>C28+G28+K28+O28</f>
        <v>1530</v>
      </c>
      <c r="M22" s="207"/>
      <c r="N22" s="203"/>
      <c r="O22" s="208" t="s">
        <v>167</v>
      </c>
      <c r="P22" s="197">
        <f>D28+H28+L28+P28</f>
        <v>0</v>
      </c>
      <c r="Q22" s="250"/>
      <c r="R22" s="251"/>
      <c r="S22" s="252"/>
      <c r="T22" s="253"/>
      <c r="U22" s="250"/>
      <c r="V22" s="254"/>
      <c r="W22" s="254"/>
      <c r="X22" s="255"/>
      <c r="Y22" s="250"/>
      <c r="Z22" s="256"/>
      <c r="AA22" s="257"/>
      <c r="AB22" s="258"/>
      <c r="AC22" s="86"/>
    </row>
    <row r="23" spans="1:29" s="51" customFormat="1" ht="15.95" customHeight="1" x14ac:dyDescent="0.15">
      <c r="A23" s="81"/>
      <c r="B23" s="76" t="s">
        <v>216</v>
      </c>
      <c r="C23" s="331">
        <v>870</v>
      </c>
      <c r="D23" s="349"/>
      <c r="E23" s="79"/>
      <c r="F23" s="76"/>
      <c r="G23" s="331"/>
      <c r="H23" s="350"/>
      <c r="I23" s="79"/>
      <c r="J23" s="76" t="s">
        <v>438</v>
      </c>
      <c r="K23" s="331"/>
      <c r="L23" s="136"/>
      <c r="M23" s="79"/>
      <c r="N23" s="76"/>
      <c r="O23" s="93"/>
      <c r="P23" s="136"/>
      <c r="Q23" s="79"/>
      <c r="R23" s="76"/>
      <c r="S23" s="93"/>
      <c r="T23" s="136"/>
      <c r="U23" s="79"/>
      <c r="V23" s="80"/>
      <c r="W23" s="80"/>
      <c r="X23" s="193"/>
      <c r="Y23" s="81"/>
      <c r="Z23" s="76"/>
      <c r="AA23" s="93"/>
      <c r="AB23" s="136"/>
      <c r="AC23" s="86"/>
    </row>
    <row r="24" spans="1:29" s="51" customFormat="1" ht="15.95" customHeight="1" x14ac:dyDescent="0.15">
      <c r="A24" s="19"/>
      <c r="B24" s="46" t="s">
        <v>217</v>
      </c>
      <c r="C24" s="351">
        <v>330</v>
      </c>
      <c r="D24" s="352"/>
      <c r="E24" s="22"/>
      <c r="F24" s="46"/>
      <c r="G24" s="351"/>
      <c r="H24" s="353"/>
      <c r="I24" s="22"/>
      <c r="J24" s="46"/>
      <c r="K24" s="351"/>
      <c r="L24" s="134"/>
      <c r="M24" s="22"/>
      <c r="N24" s="46"/>
      <c r="O24" s="83"/>
      <c r="P24" s="134"/>
      <c r="Q24" s="22"/>
      <c r="R24" s="46"/>
      <c r="S24" s="83"/>
      <c r="T24" s="134"/>
      <c r="U24" s="22"/>
      <c r="V24" s="85"/>
      <c r="W24" s="85"/>
      <c r="X24" s="194"/>
      <c r="Y24" s="19"/>
      <c r="Z24" s="46"/>
      <c r="AA24" s="83"/>
      <c r="AB24" s="134"/>
      <c r="AC24" s="86"/>
    </row>
    <row r="25" spans="1:29" s="51" customFormat="1" ht="15.95" customHeight="1" x14ac:dyDescent="0.15">
      <c r="A25" s="118"/>
      <c r="B25" s="47" t="s">
        <v>218</v>
      </c>
      <c r="C25" s="324">
        <v>130</v>
      </c>
      <c r="D25" s="354"/>
      <c r="E25" s="115"/>
      <c r="F25" s="47"/>
      <c r="G25" s="324"/>
      <c r="H25" s="329"/>
      <c r="I25" s="115"/>
      <c r="J25" s="47"/>
      <c r="K25" s="324"/>
      <c r="L25" s="132"/>
      <c r="M25" s="115"/>
      <c r="N25" s="47"/>
      <c r="O25" s="113"/>
      <c r="P25" s="132"/>
      <c r="Q25" s="115"/>
      <c r="R25" s="47"/>
      <c r="S25" s="113"/>
      <c r="T25" s="132"/>
      <c r="U25" s="115"/>
      <c r="V25" s="117"/>
      <c r="W25" s="117"/>
      <c r="X25" s="195"/>
      <c r="Y25" s="118"/>
      <c r="Z25" s="47"/>
      <c r="AA25" s="113"/>
      <c r="AB25" s="132"/>
      <c r="AC25" s="86"/>
    </row>
    <row r="26" spans="1:29" s="51" customFormat="1" ht="15.95" customHeight="1" x14ac:dyDescent="0.15">
      <c r="A26" s="118"/>
      <c r="B26" s="47"/>
      <c r="C26" s="324"/>
      <c r="D26" s="354"/>
      <c r="E26" s="115"/>
      <c r="F26" s="47"/>
      <c r="G26" s="324"/>
      <c r="H26" s="329"/>
      <c r="I26" s="115"/>
      <c r="J26" s="47"/>
      <c r="K26" s="324"/>
      <c r="L26" s="132"/>
      <c r="M26" s="115"/>
      <c r="N26" s="47"/>
      <c r="O26" s="113"/>
      <c r="P26" s="132"/>
      <c r="Q26" s="115"/>
      <c r="R26" s="47"/>
      <c r="S26" s="113"/>
      <c r="T26" s="132"/>
      <c r="U26" s="115"/>
      <c r="V26" s="117"/>
      <c r="W26" s="117"/>
      <c r="X26" s="195"/>
      <c r="Y26" s="118"/>
      <c r="Z26" s="47"/>
      <c r="AA26" s="113"/>
      <c r="AB26" s="132"/>
      <c r="AC26" s="86"/>
    </row>
    <row r="27" spans="1:29" s="51" customFormat="1" ht="15.95" customHeight="1" x14ac:dyDescent="0.15">
      <c r="A27" s="118"/>
      <c r="B27" s="47" t="s">
        <v>293</v>
      </c>
      <c r="C27" s="324">
        <v>200</v>
      </c>
      <c r="D27" s="354"/>
      <c r="E27" s="115"/>
      <c r="F27" s="47"/>
      <c r="G27" s="324"/>
      <c r="H27" s="329"/>
      <c r="I27" s="115"/>
      <c r="J27" s="47"/>
      <c r="K27" s="324"/>
      <c r="L27" s="132"/>
      <c r="M27" s="115"/>
      <c r="N27" s="47"/>
      <c r="O27" s="113"/>
      <c r="P27" s="132"/>
      <c r="Q27" s="115"/>
      <c r="R27" s="47"/>
      <c r="S27" s="113"/>
      <c r="T27" s="132"/>
      <c r="U27" s="115"/>
      <c r="V27" s="117"/>
      <c r="W27" s="117"/>
      <c r="X27" s="195"/>
      <c r="Y27" s="118"/>
      <c r="Z27" s="47"/>
      <c r="AA27" s="113"/>
      <c r="AB27" s="132"/>
      <c r="AC27" s="105"/>
    </row>
    <row r="28" spans="1:29" s="51" customFormat="1" ht="15.95" customHeight="1" x14ac:dyDescent="0.15">
      <c r="A28" s="15"/>
      <c r="B28" s="103" t="s">
        <v>15</v>
      </c>
      <c r="C28" s="101">
        <f>SUM(C23:C27)</f>
        <v>1530</v>
      </c>
      <c r="D28" s="102">
        <f>SUM(D23:D27)</f>
        <v>0</v>
      </c>
      <c r="E28" s="13"/>
      <c r="F28" s="103"/>
      <c r="G28" s="101"/>
      <c r="H28" s="102"/>
      <c r="I28" s="13"/>
      <c r="J28" s="103"/>
      <c r="K28" s="101"/>
      <c r="L28" s="102"/>
      <c r="M28" s="13"/>
      <c r="N28" s="103"/>
      <c r="O28" s="101"/>
      <c r="P28" s="102"/>
      <c r="Q28" s="13"/>
      <c r="R28" s="103"/>
      <c r="S28" s="101"/>
      <c r="T28" s="137"/>
      <c r="U28" s="100"/>
      <c r="V28" s="48"/>
      <c r="W28" s="101"/>
      <c r="X28" s="102"/>
      <c r="Y28" s="15"/>
      <c r="Z28" s="103"/>
      <c r="AA28" s="101"/>
      <c r="AB28" s="137"/>
      <c r="AC28" s="86"/>
    </row>
    <row r="29" spans="1:29" s="106" customFormat="1" ht="15.95" customHeight="1" x14ac:dyDescent="0.15">
      <c r="A29" s="199"/>
      <c r="B29" s="209" t="s">
        <v>361</v>
      </c>
      <c r="C29" s="201"/>
      <c r="D29" s="202"/>
      <c r="E29" s="198"/>
      <c r="F29" s="203"/>
      <c r="G29" s="201"/>
      <c r="H29" s="202"/>
      <c r="I29" s="198"/>
      <c r="J29" s="204"/>
      <c r="K29" s="205" t="s">
        <v>168</v>
      </c>
      <c r="L29" s="206">
        <f>C32+G32</f>
        <v>870</v>
      </c>
      <c r="M29" s="207"/>
      <c r="N29" s="203"/>
      <c r="O29" s="208" t="s">
        <v>169</v>
      </c>
      <c r="P29" s="197">
        <f>D32+H32</f>
        <v>0</v>
      </c>
      <c r="Q29" s="250"/>
      <c r="R29" s="251"/>
      <c r="S29" s="252"/>
      <c r="T29" s="253"/>
      <c r="U29" s="250"/>
      <c r="V29" s="254"/>
      <c r="W29" s="254"/>
      <c r="X29" s="255"/>
      <c r="Y29" s="250"/>
      <c r="Z29" s="256"/>
      <c r="AA29" s="257"/>
      <c r="AB29" s="258"/>
      <c r="AC29" s="86"/>
    </row>
    <row r="30" spans="1:29" s="51" customFormat="1" ht="15.95" customHeight="1" x14ac:dyDescent="0.15">
      <c r="A30" s="112"/>
      <c r="B30" s="49" t="s">
        <v>443</v>
      </c>
      <c r="C30" s="323">
        <v>750</v>
      </c>
      <c r="D30" s="355"/>
      <c r="E30" s="109"/>
      <c r="F30" s="49" t="s">
        <v>282</v>
      </c>
      <c r="G30" s="323">
        <v>120</v>
      </c>
      <c r="H30" s="131"/>
      <c r="I30" s="109"/>
      <c r="J30" s="49"/>
      <c r="K30" s="130"/>
      <c r="L30" s="131"/>
      <c r="M30" s="109"/>
      <c r="N30" s="49"/>
      <c r="O30" s="130"/>
      <c r="P30" s="131"/>
      <c r="Q30" s="109"/>
      <c r="R30" s="49"/>
      <c r="S30" s="130"/>
      <c r="T30" s="131"/>
      <c r="U30" s="109"/>
      <c r="V30" s="111"/>
      <c r="W30" s="111"/>
      <c r="X30" s="303"/>
      <c r="Y30" s="112"/>
      <c r="Z30" s="49"/>
      <c r="AA30" s="130"/>
      <c r="AB30" s="131"/>
      <c r="AC30" s="86"/>
    </row>
    <row r="31" spans="1:29" s="51" customFormat="1" ht="15.95" customHeight="1" x14ac:dyDescent="0.15">
      <c r="A31" s="99"/>
      <c r="B31" s="45"/>
      <c r="C31" s="327"/>
      <c r="D31" s="356"/>
      <c r="E31" s="96"/>
      <c r="F31" s="45"/>
      <c r="G31" s="327"/>
      <c r="H31" s="133"/>
      <c r="I31" s="96"/>
      <c r="J31" s="45"/>
      <c r="K31" s="123"/>
      <c r="L31" s="133"/>
      <c r="M31" s="96"/>
      <c r="N31" s="45"/>
      <c r="O31" s="123"/>
      <c r="P31" s="133"/>
      <c r="Q31" s="96"/>
      <c r="R31" s="45"/>
      <c r="S31" s="123"/>
      <c r="T31" s="133"/>
      <c r="U31" s="96"/>
      <c r="V31" s="98"/>
      <c r="W31" s="98"/>
      <c r="X31" s="304"/>
      <c r="Y31" s="99"/>
      <c r="Z31" s="45"/>
      <c r="AA31" s="123"/>
      <c r="AB31" s="133"/>
      <c r="AC31" s="75"/>
    </row>
    <row r="32" spans="1:29" s="51" customFormat="1" ht="15.95" customHeight="1" x14ac:dyDescent="0.15">
      <c r="A32" s="15"/>
      <c r="B32" s="103" t="s">
        <v>15</v>
      </c>
      <c r="C32" s="101">
        <f>SUM(C30:C31)</f>
        <v>750</v>
      </c>
      <c r="D32" s="102">
        <f>SUM(D30:D31)</f>
        <v>0</v>
      </c>
      <c r="E32" s="13"/>
      <c r="F32" s="103" t="s">
        <v>380</v>
      </c>
      <c r="G32" s="101">
        <f>SUM(G30:G31)</f>
        <v>120</v>
      </c>
      <c r="H32" s="102">
        <f>SUM(H30:H31)</f>
        <v>0</v>
      </c>
      <c r="I32" s="13"/>
      <c r="J32" s="103"/>
      <c r="K32" s="101"/>
      <c r="L32" s="137"/>
      <c r="M32" s="13"/>
      <c r="N32" s="103"/>
      <c r="O32" s="101"/>
      <c r="P32" s="137"/>
      <c r="Q32" s="13"/>
      <c r="R32" s="103"/>
      <c r="S32" s="101"/>
      <c r="T32" s="137"/>
      <c r="U32" s="100"/>
      <c r="V32" s="48"/>
      <c r="W32" s="101"/>
      <c r="X32" s="102"/>
      <c r="Y32" s="15"/>
      <c r="Z32" s="103"/>
      <c r="AA32" s="101"/>
      <c r="AB32" s="137"/>
      <c r="AC32" s="66"/>
    </row>
    <row r="33" spans="2:28" ht="15.95" customHeight="1" x14ac:dyDescent="0.15">
      <c r="B33" s="59" t="s">
        <v>246</v>
      </c>
      <c r="S33" s="124"/>
      <c r="T33" s="125"/>
      <c r="U33" s="14"/>
      <c r="V33" s="5"/>
      <c r="W33" s="5"/>
      <c r="X33" s="7"/>
      <c r="Y33" s="41"/>
      <c r="Z33" s="126"/>
      <c r="AA33" s="127"/>
      <c r="AB33" s="128" t="s">
        <v>401</v>
      </c>
    </row>
    <row r="34" spans="2:28" ht="15.95" customHeight="1" x14ac:dyDescent="0.15">
      <c r="B34" s="59"/>
    </row>
    <row r="35" spans="2:28" ht="15.95" customHeight="1" x14ac:dyDescent="0.15"/>
    <row r="36" spans="2:28" ht="15.95" customHeight="1" x14ac:dyDescent="0.15"/>
    <row r="37" spans="2:28" ht="15.95" customHeight="1" x14ac:dyDescent="0.15"/>
    <row r="38" spans="2:28" ht="15.95" customHeight="1" x14ac:dyDescent="0.15"/>
    <row r="39" spans="2:28" ht="15.95" customHeight="1" x14ac:dyDescent="0.15"/>
    <row r="40" spans="2:28" ht="15.95" customHeight="1" x14ac:dyDescent="0.15"/>
    <row r="41" spans="2:28" ht="15.95" customHeight="1" x14ac:dyDescent="0.15"/>
    <row r="42" spans="2:28" ht="15.95" customHeight="1" x14ac:dyDescent="0.15"/>
    <row r="43" spans="2:28" ht="15.95" customHeight="1" x14ac:dyDescent="0.15"/>
    <row r="44" spans="2:28" ht="15.95" customHeight="1" x14ac:dyDescent="0.15"/>
    <row r="45" spans="2:28" ht="15.95" customHeight="1" x14ac:dyDescent="0.15"/>
    <row r="46" spans="2:28" ht="15.95" customHeight="1" x14ac:dyDescent="0.15"/>
    <row r="47" spans="2:28" ht="15.95" customHeight="1" x14ac:dyDescent="0.15"/>
    <row r="48" spans="2:28" ht="15.95" customHeight="1" x14ac:dyDescent="0.15"/>
    <row r="49" ht="15.95" customHeight="1" x14ac:dyDescent="0.15"/>
    <row r="50" ht="15.95" customHeight="1" x14ac:dyDescent="0.15"/>
    <row r="51" ht="15.95" customHeight="1" x14ac:dyDescent="0.15"/>
    <row r="52" ht="15.95" customHeight="1" x14ac:dyDescent="0.15"/>
    <row r="53" ht="15.95" customHeight="1" x14ac:dyDescent="0.15"/>
  </sheetData>
  <sheetProtection algorithmName="SHA-512" hashValue="TdGo/ITx4GuSKNu/suNk/gN7l2IkIMHG9OejOrAnBSsy4d6SsEmy5Glf8Fbq9VW5Mt4HIkT8z6acgCXgeQA6/g==" saltValue="ZNlCYAJhU2sq7k4NINjeF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54"/>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2025年4月</v>
      </c>
    </row>
    <row r="2" spans="1:30" ht="15" customHeight="1" x14ac:dyDescent="0.15">
      <c r="AB2" s="67" t="str">
        <f>高知旧市!AB2</f>
        <v>高知県部数表</v>
      </c>
    </row>
    <row r="3" spans="1:30" ht="15" customHeight="1" x14ac:dyDescent="0.15">
      <c r="AB3" s="68" t="s">
        <v>176</v>
      </c>
    </row>
    <row r="4" spans="1:30" ht="5.0999999999999996" customHeight="1" x14ac:dyDescent="0.15"/>
    <row r="5" spans="1:30" ht="15.95" customHeight="1" x14ac:dyDescent="0.15">
      <c r="A5" s="15"/>
      <c r="B5" s="69" t="s">
        <v>341</v>
      </c>
      <c r="C5" s="70" t="s">
        <v>4</v>
      </c>
      <c r="D5" s="129" t="s">
        <v>5</v>
      </c>
      <c r="E5" s="72"/>
      <c r="F5" s="69" t="s">
        <v>342</v>
      </c>
      <c r="G5" s="70" t="s">
        <v>4</v>
      </c>
      <c r="H5" s="73" t="s">
        <v>5</v>
      </c>
      <c r="I5" s="72"/>
      <c r="J5" s="69" t="s">
        <v>343</v>
      </c>
      <c r="K5" s="70" t="s">
        <v>4</v>
      </c>
      <c r="L5" s="73" t="s">
        <v>5</v>
      </c>
      <c r="M5" s="72"/>
      <c r="N5" s="69" t="s">
        <v>340</v>
      </c>
      <c r="O5" s="70" t="s">
        <v>4</v>
      </c>
      <c r="P5" s="74" t="s">
        <v>5</v>
      </c>
      <c r="Q5" s="72"/>
      <c r="R5" s="69" t="s">
        <v>338</v>
      </c>
      <c r="S5" s="70" t="s">
        <v>4</v>
      </c>
      <c r="T5" s="74" t="s">
        <v>5</v>
      </c>
      <c r="U5" s="13"/>
      <c r="V5" s="43"/>
      <c r="W5" s="70" t="s">
        <v>4</v>
      </c>
      <c r="X5" s="73" t="s">
        <v>5</v>
      </c>
      <c r="Y5" s="15"/>
      <c r="Z5" s="69" t="s">
        <v>339</v>
      </c>
      <c r="AA5" s="70" t="s">
        <v>4</v>
      </c>
      <c r="AB5" s="74" t="s">
        <v>5</v>
      </c>
      <c r="AC5" s="174">
        <v>4</v>
      </c>
      <c r="AD5" s="2"/>
    </row>
    <row r="6" spans="1:30" ht="15.95" customHeight="1" x14ac:dyDescent="0.15">
      <c r="A6" s="199"/>
      <c r="B6" s="209" t="s">
        <v>28</v>
      </c>
      <c r="C6" s="201"/>
      <c r="D6" s="202"/>
      <c r="E6" s="198"/>
      <c r="F6" s="203"/>
      <c r="G6" s="201"/>
      <c r="H6" s="202"/>
      <c r="I6" s="198"/>
      <c r="J6" s="204"/>
      <c r="K6" s="205" t="s">
        <v>53</v>
      </c>
      <c r="L6" s="206">
        <f>C10+G10+K10+O10+S10+AA10</f>
        <v>3480</v>
      </c>
      <c r="M6" s="207"/>
      <c r="N6" s="203"/>
      <c r="O6" s="208" t="s">
        <v>102</v>
      </c>
      <c r="P6" s="197">
        <f>D10+H10+L10+P10+T10+AB10</f>
        <v>0</v>
      </c>
      <c r="Q6" s="250"/>
      <c r="R6" s="251"/>
      <c r="S6" s="252"/>
      <c r="T6" s="253"/>
      <c r="U6" s="250"/>
      <c r="V6" s="254"/>
      <c r="W6" s="254"/>
      <c r="X6" s="255"/>
      <c r="Y6" s="250"/>
      <c r="Z6" s="256"/>
      <c r="AA6" s="257"/>
      <c r="AB6" s="258"/>
      <c r="AC6" s="75"/>
      <c r="AD6" s="2"/>
    </row>
    <row r="7" spans="1:30" s="51" customFormat="1" ht="15.95" customHeight="1" x14ac:dyDescent="0.15">
      <c r="A7" s="112"/>
      <c r="B7" s="49" t="s">
        <v>364</v>
      </c>
      <c r="C7" s="323">
        <v>1200</v>
      </c>
      <c r="D7" s="328"/>
      <c r="E7" s="109"/>
      <c r="F7" s="49" t="s">
        <v>385</v>
      </c>
      <c r="G7" s="323"/>
      <c r="H7" s="328"/>
      <c r="I7" s="110"/>
      <c r="J7" s="49" t="s">
        <v>385</v>
      </c>
      <c r="K7" s="323"/>
      <c r="L7" s="328"/>
      <c r="M7" s="110"/>
      <c r="N7" s="49" t="s">
        <v>385</v>
      </c>
      <c r="O7" s="323"/>
      <c r="P7" s="328"/>
      <c r="Q7" s="110"/>
      <c r="R7" s="49" t="s">
        <v>385</v>
      </c>
      <c r="S7" s="323"/>
      <c r="T7" s="328"/>
      <c r="U7" s="109"/>
      <c r="V7" s="111"/>
      <c r="W7" s="111"/>
      <c r="X7" s="303"/>
      <c r="Y7" s="112"/>
      <c r="Z7" s="49" t="s">
        <v>385</v>
      </c>
      <c r="AA7" s="323"/>
      <c r="AB7" s="131"/>
      <c r="AC7" s="86" t="s">
        <v>103</v>
      </c>
    </row>
    <row r="8" spans="1:30" s="51" customFormat="1" ht="15.95" customHeight="1" x14ac:dyDescent="0.15">
      <c r="A8" s="118"/>
      <c r="B8" s="47" t="s">
        <v>365</v>
      </c>
      <c r="C8" s="324">
        <v>920</v>
      </c>
      <c r="D8" s="329"/>
      <c r="E8" s="116"/>
      <c r="F8" s="47" t="s">
        <v>386</v>
      </c>
      <c r="G8" s="324"/>
      <c r="H8" s="329"/>
      <c r="I8" s="116"/>
      <c r="J8" s="47" t="s">
        <v>386</v>
      </c>
      <c r="K8" s="324"/>
      <c r="L8" s="329"/>
      <c r="M8" s="116"/>
      <c r="N8" s="47" t="s">
        <v>386</v>
      </c>
      <c r="O8" s="324"/>
      <c r="P8" s="329"/>
      <c r="Q8" s="116"/>
      <c r="R8" s="47" t="s">
        <v>386</v>
      </c>
      <c r="S8" s="324"/>
      <c r="T8" s="329"/>
      <c r="U8" s="115"/>
      <c r="V8" s="117"/>
      <c r="W8" s="117"/>
      <c r="X8" s="195"/>
      <c r="Y8" s="118"/>
      <c r="Z8" s="47" t="s">
        <v>386</v>
      </c>
      <c r="AA8" s="324"/>
      <c r="AB8" s="132"/>
      <c r="AC8" s="86" t="s">
        <v>104</v>
      </c>
    </row>
    <row r="9" spans="1:30" s="51" customFormat="1" ht="15.95" customHeight="1" x14ac:dyDescent="0.15">
      <c r="A9" s="118"/>
      <c r="B9" s="47" t="s">
        <v>362</v>
      </c>
      <c r="C9" s="324">
        <v>1360</v>
      </c>
      <c r="D9" s="329"/>
      <c r="E9" s="115"/>
      <c r="F9" s="47" t="s">
        <v>387</v>
      </c>
      <c r="G9" s="324"/>
      <c r="H9" s="329"/>
      <c r="I9" s="116"/>
      <c r="J9" s="47" t="s">
        <v>387</v>
      </c>
      <c r="K9" s="324"/>
      <c r="L9" s="329"/>
      <c r="M9" s="116"/>
      <c r="N9" s="47" t="s">
        <v>387</v>
      </c>
      <c r="O9" s="324"/>
      <c r="P9" s="329"/>
      <c r="Q9" s="116"/>
      <c r="R9" s="47" t="s">
        <v>387</v>
      </c>
      <c r="S9" s="324"/>
      <c r="T9" s="329"/>
      <c r="U9" s="115"/>
      <c r="V9" s="117"/>
      <c r="W9" s="117"/>
      <c r="X9" s="195"/>
      <c r="Y9" s="118"/>
      <c r="Z9" s="47" t="s">
        <v>387</v>
      </c>
      <c r="AA9" s="324"/>
      <c r="AB9" s="132"/>
      <c r="AC9" s="119" t="s">
        <v>105</v>
      </c>
    </row>
    <row r="10" spans="1:30" s="82" customFormat="1" ht="15.95" customHeight="1" x14ac:dyDescent="0.15">
      <c r="A10" s="15"/>
      <c r="B10" s="103" t="s">
        <v>198</v>
      </c>
      <c r="C10" s="101">
        <f>SUM(C7:C9)</f>
        <v>3480</v>
      </c>
      <c r="D10" s="102">
        <f>SUM(D7:D9)</f>
        <v>0</v>
      </c>
      <c r="E10" s="100"/>
      <c r="F10" s="103"/>
      <c r="G10" s="101"/>
      <c r="H10" s="102"/>
      <c r="I10" s="100"/>
      <c r="J10" s="103"/>
      <c r="K10" s="101"/>
      <c r="L10" s="102"/>
      <c r="M10" s="100"/>
      <c r="N10" s="103"/>
      <c r="O10" s="101"/>
      <c r="P10" s="102"/>
      <c r="Q10" s="100"/>
      <c r="R10" s="103"/>
      <c r="S10" s="101"/>
      <c r="T10" s="102"/>
      <c r="U10" s="100"/>
      <c r="V10" s="48"/>
      <c r="W10" s="101"/>
      <c r="X10" s="102"/>
      <c r="Y10" s="100"/>
      <c r="Z10" s="103"/>
      <c r="AA10" s="101"/>
      <c r="AB10" s="102"/>
      <c r="AC10" s="120"/>
    </row>
    <row r="11" spans="1:30" s="121" customFormat="1" ht="15.95" customHeight="1" x14ac:dyDescent="0.15">
      <c r="A11" s="199"/>
      <c r="B11" s="209" t="s">
        <v>303</v>
      </c>
      <c r="C11" s="201"/>
      <c r="D11" s="202"/>
      <c r="E11" s="198"/>
      <c r="F11" s="203"/>
      <c r="G11" s="201"/>
      <c r="H11" s="202"/>
      <c r="I11" s="198"/>
      <c r="J11" s="204"/>
      <c r="K11" s="205" t="s">
        <v>106</v>
      </c>
      <c r="L11" s="206">
        <f>C20+G20+K20+O20+S20+AA20</f>
        <v>4480</v>
      </c>
      <c r="M11" s="207"/>
      <c r="N11" s="203"/>
      <c r="O11" s="208" t="s">
        <v>107</v>
      </c>
      <c r="P11" s="197">
        <f>D20+H20+L20+P20+T20+AB20</f>
        <v>0</v>
      </c>
      <c r="Q11" s="250"/>
      <c r="R11" s="251"/>
      <c r="S11" s="252"/>
      <c r="T11" s="253"/>
      <c r="U11" s="250"/>
      <c r="V11" s="254"/>
      <c r="W11" s="254"/>
      <c r="X11" s="255"/>
      <c r="Y11" s="250"/>
      <c r="Z11" s="256"/>
      <c r="AA11" s="257"/>
      <c r="AB11" s="258"/>
      <c r="AC11" s="86" t="s">
        <v>108</v>
      </c>
    </row>
    <row r="12" spans="1:30" s="51" customFormat="1" ht="15.95" customHeight="1" x14ac:dyDescent="0.15">
      <c r="A12" s="112"/>
      <c r="B12" s="49" t="s">
        <v>403</v>
      </c>
      <c r="C12" s="332">
        <v>1210</v>
      </c>
      <c r="D12" s="328"/>
      <c r="E12" s="109"/>
      <c r="F12" s="49"/>
      <c r="G12" s="332"/>
      <c r="H12" s="328"/>
      <c r="I12" s="110"/>
      <c r="J12" s="49"/>
      <c r="K12" s="332"/>
      <c r="L12" s="328"/>
      <c r="M12" s="110"/>
      <c r="N12" s="49"/>
      <c r="O12" s="332"/>
      <c r="P12" s="328"/>
      <c r="Q12" s="110"/>
      <c r="R12" s="49"/>
      <c r="S12" s="332"/>
      <c r="T12" s="328"/>
      <c r="U12" s="109"/>
      <c r="V12" s="111"/>
      <c r="W12" s="111"/>
      <c r="X12" s="303"/>
      <c r="Y12" s="112"/>
      <c r="Z12" s="49"/>
      <c r="AA12" s="107"/>
      <c r="AB12" s="131"/>
      <c r="AC12" s="86" t="s">
        <v>109</v>
      </c>
    </row>
    <row r="13" spans="1:30" s="51" customFormat="1" ht="15.95" customHeight="1" x14ac:dyDescent="0.15">
      <c r="A13" s="118"/>
      <c r="B13" s="47" t="s">
        <v>412</v>
      </c>
      <c r="C13" s="324">
        <v>650</v>
      </c>
      <c r="D13" s="329"/>
      <c r="E13" s="116"/>
      <c r="F13" s="47"/>
      <c r="G13" s="324"/>
      <c r="H13" s="329"/>
      <c r="I13" s="116"/>
      <c r="J13" s="47" t="s">
        <v>414</v>
      </c>
      <c r="K13" s="324"/>
      <c r="L13" s="329"/>
      <c r="M13" s="116"/>
      <c r="N13" s="47"/>
      <c r="O13" s="324"/>
      <c r="P13" s="329"/>
      <c r="Q13" s="116"/>
      <c r="R13" s="47"/>
      <c r="S13" s="324"/>
      <c r="T13" s="329"/>
      <c r="U13" s="115"/>
      <c r="V13" s="117"/>
      <c r="W13" s="117"/>
      <c r="X13" s="195"/>
      <c r="Y13" s="118"/>
      <c r="Z13" s="47"/>
      <c r="AA13" s="113"/>
      <c r="AB13" s="132"/>
      <c r="AC13" s="86" t="s">
        <v>110</v>
      </c>
    </row>
    <row r="14" spans="1:30" s="51" customFormat="1" ht="15.95" customHeight="1" x14ac:dyDescent="0.15">
      <c r="A14" s="118"/>
      <c r="B14" s="47" t="s">
        <v>413</v>
      </c>
      <c r="C14" s="324">
        <v>260</v>
      </c>
      <c r="D14" s="329"/>
      <c r="E14" s="116"/>
      <c r="F14" s="47"/>
      <c r="G14" s="324"/>
      <c r="H14" s="329"/>
      <c r="I14" s="116"/>
      <c r="J14" s="47"/>
      <c r="K14" s="324"/>
      <c r="L14" s="329"/>
      <c r="M14" s="116"/>
      <c r="N14" s="47"/>
      <c r="O14" s="324"/>
      <c r="P14" s="329"/>
      <c r="Q14" s="116"/>
      <c r="R14" s="47"/>
      <c r="S14" s="324"/>
      <c r="T14" s="329"/>
      <c r="U14" s="115"/>
      <c r="V14" s="117"/>
      <c r="W14" s="117"/>
      <c r="X14" s="195"/>
      <c r="Y14" s="118"/>
      <c r="Z14" s="47"/>
      <c r="AA14" s="113"/>
      <c r="AB14" s="132"/>
      <c r="AC14" s="86"/>
    </row>
    <row r="15" spans="1:30" s="51" customFormat="1" ht="15.95" customHeight="1" x14ac:dyDescent="0.15">
      <c r="A15" s="118"/>
      <c r="B15" s="47" t="s">
        <v>219</v>
      </c>
      <c r="C15" s="324">
        <v>700</v>
      </c>
      <c r="D15" s="329"/>
      <c r="E15" s="116"/>
      <c r="F15" s="47"/>
      <c r="G15" s="324"/>
      <c r="H15" s="329"/>
      <c r="I15" s="116"/>
      <c r="J15" s="47" t="s">
        <v>428</v>
      </c>
      <c r="K15" s="324"/>
      <c r="L15" s="329"/>
      <c r="M15" s="115"/>
      <c r="N15" s="47"/>
      <c r="O15" s="324"/>
      <c r="P15" s="329"/>
      <c r="Q15" s="116"/>
      <c r="R15" s="47"/>
      <c r="S15" s="324"/>
      <c r="T15" s="329"/>
      <c r="U15" s="115"/>
      <c r="V15" s="117"/>
      <c r="W15" s="117"/>
      <c r="X15" s="195"/>
      <c r="Y15" s="118"/>
      <c r="Z15" s="47"/>
      <c r="AA15" s="113"/>
      <c r="AB15" s="132"/>
      <c r="AC15" s="86" t="s">
        <v>111</v>
      </c>
    </row>
    <row r="16" spans="1:30" s="51" customFormat="1" ht="15.95" customHeight="1" x14ac:dyDescent="0.15">
      <c r="A16" s="118"/>
      <c r="B16" s="47" t="s">
        <v>220</v>
      </c>
      <c r="C16" s="324">
        <v>760</v>
      </c>
      <c r="D16" s="329"/>
      <c r="E16" s="115"/>
      <c r="F16" s="47" t="s">
        <v>363</v>
      </c>
      <c r="G16" s="324">
        <v>50</v>
      </c>
      <c r="H16" s="329"/>
      <c r="I16" s="116"/>
      <c r="J16" s="47"/>
      <c r="K16" s="324"/>
      <c r="L16" s="329"/>
      <c r="M16" s="115"/>
      <c r="N16" s="47"/>
      <c r="O16" s="324"/>
      <c r="P16" s="329"/>
      <c r="Q16" s="115"/>
      <c r="R16" s="47"/>
      <c r="S16" s="324"/>
      <c r="T16" s="329"/>
      <c r="U16" s="115"/>
      <c r="V16" s="117"/>
      <c r="W16" s="117"/>
      <c r="X16" s="195"/>
      <c r="Y16" s="118"/>
      <c r="Z16" s="47"/>
      <c r="AA16" s="113"/>
      <c r="AB16" s="132"/>
      <c r="AC16" s="86" t="s">
        <v>112</v>
      </c>
    </row>
    <row r="17" spans="1:29" s="51" customFormat="1" ht="15.95" customHeight="1" x14ac:dyDescent="0.15">
      <c r="A17" s="118"/>
      <c r="B17" s="47" t="s">
        <v>20</v>
      </c>
      <c r="C17" s="324">
        <v>300</v>
      </c>
      <c r="D17" s="329"/>
      <c r="E17" s="115"/>
      <c r="F17" s="47"/>
      <c r="G17" s="324"/>
      <c r="H17" s="329"/>
      <c r="I17" s="116"/>
      <c r="J17" s="47"/>
      <c r="K17" s="324"/>
      <c r="L17" s="329"/>
      <c r="M17" s="115"/>
      <c r="N17" s="47"/>
      <c r="O17" s="324"/>
      <c r="P17" s="329"/>
      <c r="Q17" s="115"/>
      <c r="R17" s="47"/>
      <c r="S17" s="324"/>
      <c r="T17" s="329"/>
      <c r="U17" s="115"/>
      <c r="V17" s="117"/>
      <c r="W17" s="117"/>
      <c r="X17" s="195"/>
      <c r="Y17" s="118"/>
      <c r="Z17" s="47"/>
      <c r="AA17" s="113"/>
      <c r="AB17" s="132"/>
      <c r="AC17" s="52" t="s">
        <v>113</v>
      </c>
    </row>
    <row r="18" spans="1:29" s="51" customFormat="1" ht="15.95" customHeight="1" x14ac:dyDescent="0.15">
      <c r="A18" s="118"/>
      <c r="B18" s="47" t="s">
        <v>21</v>
      </c>
      <c r="C18" s="324">
        <v>290</v>
      </c>
      <c r="D18" s="329"/>
      <c r="E18" s="116"/>
      <c r="F18" s="47" t="s">
        <v>21</v>
      </c>
      <c r="G18" s="324">
        <v>30</v>
      </c>
      <c r="H18" s="329"/>
      <c r="I18" s="116"/>
      <c r="J18" s="47" t="s">
        <v>383</v>
      </c>
      <c r="K18" s="324">
        <v>40</v>
      </c>
      <c r="L18" s="329"/>
      <c r="M18" s="116"/>
      <c r="N18" s="47" t="s">
        <v>388</v>
      </c>
      <c r="O18" s="324"/>
      <c r="P18" s="329"/>
      <c r="Q18" s="116"/>
      <c r="R18" s="47" t="s">
        <v>388</v>
      </c>
      <c r="S18" s="324"/>
      <c r="T18" s="329"/>
      <c r="U18" s="115"/>
      <c r="V18" s="117"/>
      <c r="W18" s="117"/>
      <c r="X18" s="195"/>
      <c r="Y18" s="118"/>
      <c r="Z18" s="47" t="s">
        <v>388</v>
      </c>
      <c r="AA18" s="113"/>
      <c r="AB18" s="132"/>
      <c r="AC18" s="52"/>
    </row>
    <row r="19" spans="1:29" s="51" customFormat="1" ht="15.95" customHeight="1" x14ac:dyDescent="0.15">
      <c r="A19" s="118"/>
      <c r="B19" s="47" t="s">
        <v>375</v>
      </c>
      <c r="C19" s="324">
        <v>190</v>
      </c>
      <c r="D19" s="329"/>
      <c r="E19" s="116"/>
      <c r="F19" s="47"/>
      <c r="G19" s="324"/>
      <c r="H19" s="329"/>
      <c r="I19" s="116"/>
      <c r="J19" s="47"/>
      <c r="K19" s="324"/>
      <c r="L19" s="329"/>
      <c r="M19" s="115"/>
      <c r="N19" s="47"/>
      <c r="O19" s="324"/>
      <c r="P19" s="329"/>
      <c r="Q19" s="116"/>
      <c r="R19" s="47"/>
      <c r="S19" s="324"/>
      <c r="T19" s="329"/>
      <c r="U19" s="115"/>
      <c r="V19" s="117"/>
      <c r="W19" s="117"/>
      <c r="X19" s="195"/>
      <c r="Y19" s="118"/>
      <c r="Z19" s="47"/>
      <c r="AA19" s="113"/>
      <c r="AB19" s="132"/>
      <c r="AC19" s="86"/>
    </row>
    <row r="20" spans="1:29" s="51" customFormat="1" ht="15.95" customHeight="1" x14ac:dyDescent="0.15">
      <c r="A20" s="15"/>
      <c r="B20" s="103" t="s">
        <v>15</v>
      </c>
      <c r="C20" s="101">
        <f>SUM(C12:C19)</f>
        <v>4360</v>
      </c>
      <c r="D20" s="102">
        <f>SUM(D12:D19)</f>
        <v>0</v>
      </c>
      <c r="E20" s="13"/>
      <c r="F20" s="103" t="s">
        <v>15</v>
      </c>
      <c r="G20" s="101">
        <f>SUM(G12:G19)</f>
        <v>80</v>
      </c>
      <c r="H20" s="102">
        <f>SUM(H12:H19)</f>
        <v>0</v>
      </c>
      <c r="I20" s="13"/>
      <c r="J20" s="103" t="s">
        <v>15</v>
      </c>
      <c r="K20" s="101">
        <f>SUM(K12:K19)</f>
        <v>40</v>
      </c>
      <c r="L20" s="102">
        <f>SUM(L12:L19)</f>
        <v>0</v>
      </c>
      <c r="M20" s="13"/>
      <c r="N20" s="103"/>
      <c r="O20" s="101"/>
      <c r="P20" s="102"/>
      <c r="Q20" s="13"/>
      <c r="R20" s="103"/>
      <c r="S20" s="101"/>
      <c r="T20" s="102"/>
      <c r="U20" s="100"/>
      <c r="V20" s="48"/>
      <c r="W20" s="101"/>
      <c r="X20" s="102"/>
      <c r="Y20" s="15"/>
      <c r="Z20" s="103"/>
      <c r="AA20" s="101"/>
      <c r="AB20" s="102"/>
      <c r="AC20" s="105"/>
    </row>
    <row r="21" spans="1:29" s="106" customFormat="1" ht="15.95" customHeight="1" x14ac:dyDescent="0.15">
      <c r="A21" s="199"/>
      <c r="B21" s="209" t="s">
        <v>114</v>
      </c>
      <c r="C21" s="201"/>
      <c r="D21" s="202"/>
      <c r="E21" s="198"/>
      <c r="F21" s="203"/>
      <c r="G21" s="201"/>
      <c r="H21" s="202"/>
      <c r="I21" s="198"/>
      <c r="J21" s="204"/>
      <c r="K21" s="205" t="s">
        <v>115</v>
      </c>
      <c r="L21" s="206">
        <f>C27+G27+K27+O27+S27+AA27</f>
        <v>3050</v>
      </c>
      <c r="M21" s="207"/>
      <c r="N21" s="203"/>
      <c r="O21" s="208" t="s">
        <v>116</v>
      </c>
      <c r="P21" s="197">
        <f>D27+H27+L27+P27+T27+AB27</f>
        <v>0</v>
      </c>
      <c r="Q21" s="250"/>
      <c r="R21" s="251"/>
      <c r="S21" s="252"/>
      <c r="T21" s="253"/>
      <c r="U21" s="250"/>
      <c r="V21" s="254"/>
      <c r="W21" s="254"/>
      <c r="X21" s="255"/>
      <c r="Y21" s="250"/>
      <c r="Z21" s="256"/>
      <c r="AA21" s="257"/>
      <c r="AB21" s="258"/>
      <c r="AC21" s="86"/>
    </row>
    <row r="22" spans="1:29" s="51" customFormat="1" ht="15.95" customHeight="1" x14ac:dyDescent="0.15">
      <c r="A22" s="112"/>
      <c r="B22" s="49" t="s">
        <v>221</v>
      </c>
      <c r="C22" s="332">
        <v>1250</v>
      </c>
      <c r="D22" s="328"/>
      <c r="E22" s="109"/>
      <c r="F22" s="49" t="s">
        <v>117</v>
      </c>
      <c r="G22" s="332">
        <v>90</v>
      </c>
      <c r="H22" s="328"/>
      <c r="I22" s="109"/>
      <c r="J22" s="49" t="s">
        <v>409</v>
      </c>
      <c r="K22" s="332"/>
      <c r="L22" s="131"/>
      <c r="M22" s="109"/>
      <c r="N22" s="49" t="s">
        <v>409</v>
      </c>
      <c r="O22" s="107"/>
      <c r="P22" s="131"/>
      <c r="Q22" s="109"/>
      <c r="R22" s="49" t="s">
        <v>409</v>
      </c>
      <c r="S22" s="107"/>
      <c r="T22" s="131"/>
      <c r="U22" s="109"/>
      <c r="V22" s="111"/>
      <c r="W22" s="111"/>
      <c r="X22" s="303"/>
      <c r="Y22" s="112"/>
      <c r="Z22" s="49" t="s">
        <v>409</v>
      </c>
      <c r="AA22" s="107"/>
      <c r="AB22" s="131"/>
      <c r="AC22" s="86"/>
    </row>
    <row r="23" spans="1:29" s="51" customFormat="1" ht="15.95" customHeight="1" x14ac:dyDescent="0.15">
      <c r="A23" s="118"/>
      <c r="B23" s="47" t="s">
        <v>222</v>
      </c>
      <c r="C23" s="324">
        <v>460</v>
      </c>
      <c r="D23" s="329"/>
      <c r="E23" s="115"/>
      <c r="F23" s="47" t="s">
        <v>389</v>
      </c>
      <c r="G23" s="324"/>
      <c r="H23" s="329"/>
      <c r="I23" s="115"/>
      <c r="J23" s="47"/>
      <c r="K23" s="324"/>
      <c r="L23" s="132"/>
      <c r="M23" s="115"/>
      <c r="N23" s="47"/>
      <c r="O23" s="113"/>
      <c r="P23" s="132"/>
      <c r="Q23" s="115"/>
      <c r="R23" s="47"/>
      <c r="S23" s="113"/>
      <c r="T23" s="132"/>
      <c r="U23" s="115"/>
      <c r="V23" s="117"/>
      <c r="W23" s="117"/>
      <c r="X23" s="195"/>
      <c r="Y23" s="118"/>
      <c r="Z23" s="47"/>
      <c r="AA23" s="113"/>
      <c r="AB23" s="132"/>
      <c r="AC23" s="86"/>
    </row>
    <row r="24" spans="1:29" s="51" customFormat="1" ht="15.95" customHeight="1" x14ac:dyDescent="0.15">
      <c r="A24" s="118"/>
      <c r="B24" s="47" t="s">
        <v>223</v>
      </c>
      <c r="C24" s="324">
        <v>370</v>
      </c>
      <c r="D24" s="329"/>
      <c r="E24" s="115"/>
      <c r="F24" s="47"/>
      <c r="G24" s="324"/>
      <c r="H24" s="329"/>
      <c r="I24" s="115"/>
      <c r="J24" s="47"/>
      <c r="K24" s="324"/>
      <c r="L24" s="132"/>
      <c r="M24" s="115"/>
      <c r="N24" s="47"/>
      <c r="O24" s="113"/>
      <c r="P24" s="132"/>
      <c r="Q24" s="115"/>
      <c r="R24" s="47"/>
      <c r="S24" s="113"/>
      <c r="T24" s="132"/>
      <c r="U24" s="115"/>
      <c r="V24" s="117"/>
      <c r="W24" s="117"/>
      <c r="X24" s="195"/>
      <c r="Y24" s="118"/>
      <c r="Z24" s="47"/>
      <c r="AA24" s="113"/>
      <c r="AB24" s="132"/>
      <c r="AC24" s="86"/>
    </row>
    <row r="25" spans="1:29" s="51" customFormat="1" ht="15.95" customHeight="1" x14ac:dyDescent="0.15">
      <c r="A25" s="118"/>
      <c r="B25" s="47" t="s">
        <v>224</v>
      </c>
      <c r="C25" s="324">
        <v>460</v>
      </c>
      <c r="D25" s="329"/>
      <c r="E25" s="115"/>
      <c r="F25" s="47" t="s">
        <v>408</v>
      </c>
      <c r="G25" s="324">
        <v>10</v>
      </c>
      <c r="H25" s="329"/>
      <c r="I25" s="115"/>
      <c r="J25" s="47"/>
      <c r="K25" s="324"/>
      <c r="L25" s="132"/>
      <c r="M25" s="115"/>
      <c r="N25" s="47" t="s">
        <v>381</v>
      </c>
      <c r="O25" s="113"/>
      <c r="P25" s="132"/>
      <c r="Q25" s="115"/>
      <c r="R25" s="47"/>
      <c r="S25" s="113"/>
      <c r="T25" s="132"/>
      <c r="U25" s="115"/>
      <c r="V25" s="117"/>
      <c r="W25" s="117"/>
      <c r="X25" s="195"/>
      <c r="Y25" s="118"/>
      <c r="Z25" s="47"/>
      <c r="AA25" s="113"/>
      <c r="AB25" s="132"/>
      <c r="AC25" s="86"/>
    </row>
    <row r="26" spans="1:29" s="51" customFormat="1" ht="15.95" customHeight="1" x14ac:dyDescent="0.15">
      <c r="A26" s="118"/>
      <c r="B26" s="47" t="s">
        <v>225</v>
      </c>
      <c r="C26" s="324">
        <v>410</v>
      </c>
      <c r="D26" s="329"/>
      <c r="E26" s="115"/>
      <c r="F26" s="47"/>
      <c r="G26" s="324"/>
      <c r="H26" s="329"/>
      <c r="I26" s="115"/>
      <c r="J26" s="47"/>
      <c r="K26" s="324"/>
      <c r="L26" s="132"/>
      <c r="M26" s="115"/>
      <c r="N26" s="47"/>
      <c r="O26" s="113"/>
      <c r="P26" s="132"/>
      <c r="Q26" s="115"/>
      <c r="R26" s="47"/>
      <c r="S26" s="113"/>
      <c r="T26" s="132"/>
      <c r="U26" s="115"/>
      <c r="V26" s="117"/>
      <c r="W26" s="117"/>
      <c r="X26" s="195"/>
      <c r="Y26" s="118"/>
      <c r="Z26" s="47"/>
      <c r="AA26" s="113"/>
      <c r="AB26" s="132"/>
      <c r="AC26" s="119"/>
    </row>
    <row r="27" spans="1:29" s="82" customFormat="1" ht="15.95" customHeight="1" x14ac:dyDescent="0.15">
      <c r="A27" s="15"/>
      <c r="B27" s="103" t="s">
        <v>15</v>
      </c>
      <c r="C27" s="101">
        <f>SUM(C22:C26)</f>
        <v>2950</v>
      </c>
      <c r="D27" s="102">
        <f>SUM(D22:D26)</f>
        <v>0</v>
      </c>
      <c r="E27" s="100"/>
      <c r="F27" s="103" t="s">
        <v>15</v>
      </c>
      <c r="G27" s="101">
        <f>SUM(G22:G26)</f>
        <v>100</v>
      </c>
      <c r="H27" s="102">
        <f>SUM(H22:H26)</f>
        <v>0</v>
      </c>
      <c r="I27" s="100"/>
      <c r="J27" s="103"/>
      <c r="K27" s="101"/>
      <c r="L27" s="102"/>
      <c r="M27" s="100"/>
      <c r="N27" s="103"/>
      <c r="O27" s="101"/>
      <c r="P27" s="102"/>
      <c r="Q27" s="100"/>
      <c r="R27" s="103"/>
      <c r="S27" s="101"/>
      <c r="T27" s="102"/>
      <c r="U27" s="100"/>
      <c r="V27" s="48"/>
      <c r="W27" s="101"/>
      <c r="X27" s="102"/>
      <c r="Y27" s="100"/>
      <c r="Z27" s="103"/>
      <c r="AA27" s="101"/>
      <c r="AB27" s="102"/>
      <c r="AC27" s="75"/>
    </row>
    <row r="28" spans="1:29" ht="15.95" customHeight="1" x14ac:dyDescent="0.15">
      <c r="B28" s="59" t="s">
        <v>246</v>
      </c>
      <c r="S28" s="124"/>
      <c r="T28" s="128"/>
      <c r="U28" s="14"/>
      <c r="V28" s="5"/>
      <c r="W28" s="5"/>
      <c r="X28" s="42"/>
      <c r="Y28" s="14"/>
      <c r="Z28" s="126"/>
      <c r="AA28" s="127"/>
      <c r="AB28" s="128" t="s">
        <v>401</v>
      </c>
    </row>
    <row r="29" spans="1:29" ht="15.95" customHeight="1" x14ac:dyDescent="0.15">
      <c r="B29" s="59"/>
    </row>
    <row r="30" spans="1:29" ht="15.95" customHeight="1" x14ac:dyDescent="0.15"/>
    <row r="31" spans="1:29" ht="15.95" customHeight="1" x14ac:dyDescent="0.15"/>
    <row r="32" spans="1:2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sheetProtection algorithmName="SHA-512" hashValue="6sxN/kveQh8uHwVqOK6cmvJWBi58xE9J3cx+f0u/g90hqA9aT5SsrDpa6T+f5piBVq5BDVbHGXJ1vJR0MJaFVg==" saltValue="8qmscj6is4qlumq4JJSky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8"/>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2025年4月</v>
      </c>
    </row>
    <row r="2" spans="1:30" ht="15" customHeight="1" x14ac:dyDescent="0.15">
      <c r="AB2" s="67" t="str">
        <f>高知旧市!AB2</f>
        <v>高知県部数表</v>
      </c>
    </row>
    <row r="3" spans="1:30" ht="15" customHeight="1" x14ac:dyDescent="0.15">
      <c r="AB3" s="68" t="s">
        <v>175</v>
      </c>
    </row>
    <row r="4" spans="1:30" ht="5.0999999999999996" customHeight="1" x14ac:dyDescent="0.15"/>
    <row r="5" spans="1:30" ht="15.95" customHeight="1" x14ac:dyDescent="0.15">
      <c r="A5" s="15"/>
      <c r="B5" s="69" t="s">
        <v>341</v>
      </c>
      <c r="C5" s="70" t="s">
        <v>4</v>
      </c>
      <c r="D5" s="129"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4">
        <v>5</v>
      </c>
      <c r="AD5" s="2"/>
    </row>
    <row r="6" spans="1:30" ht="15.95" customHeight="1" x14ac:dyDescent="0.15">
      <c r="A6" s="199"/>
      <c r="B6" s="209" t="s">
        <v>345</v>
      </c>
      <c r="C6" s="201"/>
      <c r="D6" s="202"/>
      <c r="E6" s="198"/>
      <c r="F6" s="203"/>
      <c r="G6" s="201"/>
      <c r="H6" s="202"/>
      <c r="I6" s="198"/>
      <c r="J6" s="204"/>
      <c r="K6" s="205" t="s">
        <v>346</v>
      </c>
      <c r="L6" s="206">
        <f>C18+G18+K18+O18+S18+AA18</f>
        <v>6310</v>
      </c>
      <c r="M6" s="207"/>
      <c r="N6" s="203"/>
      <c r="O6" s="208" t="s">
        <v>347</v>
      </c>
      <c r="P6" s="197">
        <f>D18+H18+L18+P18+T18+AB18</f>
        <v>0</v>
      </c>
      <c r="Q6" s="250"/>
      <c r="R6" s="251"/>
      <c r="S6" s="252"/>
      <c r="T6" s="253"/>
      <c r="U6" s="250"/>
      <c r="V6" s="254"/>
      <c r="W6" s="254"/>
      <c r="X6" s="255"/>
      <c r="Y6" s="250"/>
      <c r="Z6" s="256"/>
      <c r="AA6" s="257"/>
      <c r="AB6" s="258"/>
      <c r="AC6" s="75"/>
      <c r="AD6" s="2"/>
    </row>
    <row r="7" spans="1:30" s="51" customFormat="1" ht="15.95" customHeight="1" x14ac:dyDescent="0.15">
      <c r="A7" s="118"/>
      <c r="B7" s="49" t="s">
        <v>336</v>
      </c>
      <c r="C7" s="323">
        <v>1070</v>
      </c>
      <c r="D7" s="328"/>
      <c r="E7" s="109"/>
      <c r="F7" s="49" t="s">
        <v>306</v>
      </c>
      <c r="G7" s="323">
        <v>120</v>
      </c>
      <c r="H7" s="328"/>
      <c r="I7" s="110"/>
      <c r="J7" s="49" t="s">
        <v>440</v>
      </c>
      <c r="K7" s="323"/>
      <c r="L7" s="131"/>
      <c r="M7" s="110"/>
      <c r="N7" s="49"/>
      <c r="O7" s="130"/>
      <c r="P7" s="131"/>
      <c r="Q7" s="110"/>
      <c r="R7" s="49"/>
      <c r="S7" s="130"/>
      <c r="T7" s="131"/>
      <c r="U7" s="109"/>
      <c r="V7" s="111"/>
      <c r="W7" s="111"/>
      <c r="X7" s="303"/>
      <c r="Y7" s="112"/>
      <c r="Z7" s="49"/>
      <c r="AA7" s="130"/>
      <c r="AB7" s="131"/>
      <c r="AC7" s="86" t="s">
        <v>91</v>
      </c>
    </row>
    <row r="8" spans="1:30" s="51" customFormat="1" ht="15.95" customHeight="1" x14ac:dyDescent="0.15">
      <c r="A8" s="118"/>
      <c r="B8" s="47" t="s">
        <v>337</v>
      </c>
      <c r="C8" s="324">
        <v>2090</v>
      </c>
      <c r="D8" s="329"/>
      <c r="E8" s="116"/>
      <c r="F8" s="47"/>
      <c r="G8" s="324"/>
      <c r="H8" s="329"/>
      <c r="I8" s="116"/>
      <c r="J8" s="47"/>
      <c r="K8" s="324"/>
      <c r="L8" s="132"/>
      <c r="M8" s="116"/>
      <c r="N8" s="47"/>
      <c r="O8" s="113"/>
      <c r="P8" s="132"/>
      <c r="Q8" s="116"/>
      <c r="R8" s="47"/>
      <c r="S8" s="113"/>
      <c r="T8" s="132"/>
      <c r="U8" s="115"/>
      <c r="V8" s="117"/>
      <c r="W8" s="117"/>
      <c r="X8" s="195"/>
      <c r="Y8" s="118"/>
      <c r="Z8" s="47"/>
      <c r="AA8" s="113"/>
      <c r="AB8" s="132"/>
      <c r="AC8" s="86" t="s">
        <v>92</v>
      </c>
    </row>
    <row r="9" spans="1:30" s="51" customFormat="1" ht="15.95" customHeight="1" x14ac:dyDescent="0.15">
      <c r="A9" s="118"/>
      <c r="B9" s="47"/>
      <c r="C9" s="324"/>
      <c r="D9" s="329"/>
      <c r="E9" s="115"/>
      <c r="F9" s="47"/>
      <c r="G9" s="324"/>
      <c r="H9" s="329"/>
      <c r="I9" s="116"/>
      <c r="J9" s="47"/>
      <c r="K9" s="324"/>
      <c r="L9" s="132"/>
      <c r="M9" s="116"/>
      <c r="N9" s="47"/>
      <c r="O9" s="113"/>
      <c r="P9" s="132"/>
      <c r="Q9" s="116"/>
      <c r="R9" s="47"/>
      <c r="S9" s="113"/>
      <c r="T9" s="132"/>
      <c r="U9" s="115"/>
      <c r="V9" s="117"/>
      <c r="W9" s="117"/>
      <c r="X9" s="195"/>
      <c r="Y9" s="118"/>
      <c r="Z9" s="47"/>
      <c r="AA9" s="113"/>
      <c r="AB9" s="132"/>
      <c r="AC9" s="86" t="s">
        <v>93</v>
      </c>
    </row>
    <row r="10" spans="1:30" s="51" customFormat="1" ht="15.95" customHeight="1" x14ac:dyDescent="0.15">
      <c r="A10" s="118"/>
      <c r="B10" s="47" t="s">
        <v>226</v>
      </c>
      <c r="C10" s="324">
        <v>1360</v>
      </c>
      <c r="D10" s="329"/>
      <c r="E10" s="115"/>
      <c r="F10" s="47"/>
      <c r="G10" s="324"/>
      <c r="H10" s="329"/>
      <c r="I10" s="116"/>
      <c r="J10" s="47"/>
      <c r="K10" s="324"/>
      <c r="L10" s="132"/>
      <c r="M10" s="116"/>
      <c r="N10" s="47"/>
      <c r="O10" s="113"/>
      <c r="P10" s="132"/>
      <c r="Q10" s="116"/>
      <c r="R10" s="47"/>
      <c r="S10" s="113"/>
      <c r="T10" s="132"/>
      <c r="U10" s="115"/>
      <c r="V10" s="117"/>
      <c r="W10" s="117"/>
      <c r="X10" s="195"/>
      <c r="Y10" s="118"/>
      <c r="Z10" s="47"/>
      <c r="AA10" s="113"/>
      <c r="AB10" s="132"/>
      <c r="AC10" s="86">
        <v>1</v>
      </c>
    </row>
    <row r="11" spans="1:30" s="51" customFormat="1" ht="15.95" customHeight="1" x14ac:dyDescent="0.15">
      <c r="A11" s="118"/>
      <c r="B11" s="47"/>
      <c r="C11" s="324"/>
      <c r="D11" s="329"/>
      <c r="E11" s="115"/>
      <c r="F11" s="47"/>
      <c r="G11" s="324"/>
      <c r="H11" s="329"/>
      <c r="I11" s="116"/>
      <c r="J11" s="47"/>
      <c r="K11" s="324"/>
      <c r="L11" s="132"/>
      <c r="M11" s="116"/>
      <c r="N11" s="47"/>
      <c r="O11" s="113"/>
      <c r="P11" s="132"/>
      <c r="Q11" s="116"/>
      <c r="R11" s="47"/>
      <c r="S11" s="113"/>
      <c r="T11" s="132"/>
      <c r="U11" s="115"/>
      <c r="V11" s="117"/>
      <c r="W11" s="117"/>
      <c r="X11" s="195"/>
      <c r="Y11" s="118"/>
      <c r="Z11" s="47"/>
      <c r="AA11" s="113"/>
      <c r="AB11" s="132"/>
      <c r="AC11" s="86"/>
    </row>
    <row r="12" spans="1:30" s="51" customFormat="1" ht="15.95" customHeight="1" x14ac:dyDescent="0.15">
      <c r="A12" s="118"/>
      <c r="B12" s="47" t="s">
        <v>227</v>
      </c>
      <c r="C12" s="324">
        <v>560</v>
      </c>
      <c r="D12" s="329"/>
      <c r="E12" s="116"/>
      <c r="F12" s="47"/>
      <c r="G12" s="324"/>
      <c r="H12" s="329"/>
      <c r="I12" s="116"/>
      <c r="J12" s="47"/>
      <c r="K12" s="324"/>
      <c r="L12" s="132"/>
      <c r="M12" s="116"/>
      <c r="N12" s="47"/>
      <c r="O12" s="113"/>
      <c r="P12" s="132"/>
      <c r="Q12" s="116"/>
      <c r="R12" s="47"/>
      <c r="S12" s="113"/>
      <c r="T12" s="132"/>
      <c r="U12" s="115"/>
      <c r="V12" s="117"/>
      <c r="W12" s="117"/>
      <c r="X12" s="195"/>
      <c r="Y12" s="118"/>
      <c r="Z12" s="47"/>
      <c r="AA12" s="113"/>
      <c r="AB12" s="132"/>
      <c r="AC12" s="86" t="s">
        <v>94</v>
      </c>
    </row>
    <row r="13" spans="1:30" s="51" customFormat="1" ht="15.95" customHeight="1" x14ac:dyDescent="0.15">
      <c r="A13" s="118"/>
      <c r="B13" s="47"/>
      <c r="C13" s="324"/>
      <c r="D13" s="329"/>
      <c r="E13" s="116"/>
      <c r="F13" s="47"/>
      <c r="G13" s="324"/>
      <c r="H13" s="329"/>
      <c r="I13" s="116"/>
      <c r="J13" s="47"/>
      <c r="K13" s="324"/>
      <c r="L13" s="132"/>
      <c r="M13" s="116"/>
      <c r="N13" s="47"/>
      <c r="O13" s="113"/>
      <c r="P13" s="132"/>
      <c r="Q13" s="116"/>
      <c r="R13" s="47"/>
      <c r="S13" s="113"/>
      <c r="T13" s="132"/>
      <c r="U13" s="115"/>
      <c r="V13" s="117"/>
      <c r="W13" s="117"/>
      <c r="X13" s="195"/>
      <c r="Y13" s="118"/>
      <c r="Z13" s="47"/>
      <c r="AA13" s="113"/>
      <c r="AB13" s="132"/>
      <c r="AC13" s="86" t="s">
        <v>88</v>
      </c>
    </row>
    <row r="14" spans="1:30" s="51" customFormat="1" ht="15.95" customHeight="1" x14ac:dyDescent="0.15">
      <c r="A14" s="19"/>
      <c r="B14" s="46" t="s">
        <v>228</v>
      </c>
      <c r="C14" s="351">
        <v>290</v>
      </c>
      <c r="D14" s="353"/>
      <c r="E14" s="22"/>
      <c r="F14" s="46"/>
      <c r="G14" s="351"/>
      <c r="H14" s="353"/>
      <c r="I14" s="84"/>
      <c r="J14" s="46"/>
      <c r="K14" s="351"/>
      <c r="L14" s="134"/>
      <c r="M14" s="84"/>
      <c r="N14" s="46"/>
      <c r="O14" s="83"/>
      <c r="P14" s="134"/>
      <c r="Q14" s="84"/>
      <c r="R14" s="46"/>
      <c r="S14" s="83"/>
      <c r="T14" s="134"/>
      <c r="U14" s="22"/>
      <c r="V14" s="85"/>
      <c r="W14" s="85"/>
      <c r="X14" s="194"/>
      <c r="Y14" s="19"/>
      <c r="Z14" s="46"/>
      <c r="AA14" s="83"/>
      <c r="AB14" s="134"/>
      <c r="AC14" s="119" t="s">
        <v>95</v>
      </c>
    </row>
    <row r="15" spans="1:30" s="51" customFormat="1" ht="15.95" customHeight="1" x14ac:dyDescent="0.15">
      <c r="A15" s="118"/>
      <c r="B15" s="47" t="s">
        <v>229</v>
      </c>
      <c r="C15" s="324">
        <v>440</v>
      </c>
      <c r="D15" s="329"/>
      <c r="E15" s="115"/>
      <c r="F15" s="47"/>
      <c r="G15" s="324"/>
      <c r="H15" s="329"/>
      <c r="I15" s="116"/>
      <c r="J15" s="47"/>
      <c r="K15" s="324"/>
      <c r="L15" s="132"/>
      <c r="M15" s="116"/>
      <c r="N15" s="47"/>
      <c r="O15" s="113"/>
      <c r="P15" s="132"/>
      <c r="Q15" s="116"/>
      <c r="R15" s="47"/>
      <c r="S15" s="113"/>
      <c r="T15" s="132"/>
      <c r="U15" s="115"/>
      <c r="V15" s="117"/>
      <c r="W15" s="117"/>
      <c r="X15" s="195"/>
      <c r="Y15" s="118"/>
      <c r="Z15" s="47"/>
      <c r="AA15" s="113"/>
      <c r="AB15" s="132"/>
      <c r="AC15" s="86">
        <v>1</v>
      </c>
    </row>
    <row r="16" spans="1:30" s="51" customFormat="1" ht="15.95" customHeight="1" x14ac:dyDescent="0.15">
      <c r="A16" s="118"/>
      <c r="B16" s="47" t="s">
        <v>232</v>
      </c>
      <c r="C16" s="324">
        <v>380</v>
      </c>
      <c r="D16" s="329"/>
      <c r="E16" s="115"/>
      <c r="F16" s="47"/>
      <c r="G16" s="324"/>
      <c r="H16" s="329"/>
      <c r="I16" s="116"/>
      <c r="J16" s="47"/>
      <c r="K16" s="324"/>
      <c r="L16" s="132"/>
      <c r="M16" s="116"/>
      <c r="N16" s="47"/>
      <c r="O16" s="113"/>
      <c r="P16" s="132"/>
      <c r="Q16" s="116"/>
      <c r="R16" s="47"/>
      <c r="S16" s="113"/>
      <c r="T16" s="132"/>
      <c r="U16" s="115"/>
      <c r="V16" s="117"/>
      <c r="W16" s="117"/>
      <c r="X16" s="195"/>
      <c r="Y16" s="118"/>
      <c r="Z16" s="47"/>
      <c r="AA16" s="113"/>
      <c r="AB16" s="132"/>
      <c r="AC16" s="86"/>
    </row>
    <row r="17" spans="1:29" s="51" customFormat="1" ht="15.95" customHeight="1" x14ac:dyDescent="0.15">
      <c r="A17" s="92"/>
      <c r="B17" s="87"/>
      <c r="C17" s="88"/>
      <c r="D17" s="135"/>
      <c r="E17" s="90"/>
      <c r="F17" s="87"/>
      <c r="G17" s="88"/>
      <c r="H17" s="135"/>
      <c r="I17" s="90"/>
      <c r="J17" s="87"/>
      <c r="K17" s="88"/>
      <c r="L17" s="135"/>
      <c r="M17" s="90"/>
      <c r="N17" s="87"/>
      <c r="O17" s="88"/>
      <c r="P17" s="135"/>
      <c r="Q17" s="90"/>
      <c r="R17" s="87"/>
      <c r="S17" s="88"/>
      <c r="T17" s="135"/>
      <c r="U17" s="90"/>
      <c r="V17" s="91"/>
      <c r="W17" s="91"/>
      <c r="X17" s="305"/>
      <c r="Y17" s="92"/>
      <c r="Z17" s="87"/>
      <c r="AA17" s="88"/>
      <c r="AB17" s="135"/>
      <c r="AC17" s="119" t="s">
        <v>96</v>
      </c>
    </row>
    <row r="18" spans="1:29" s="82" customFormat="1" ht="15.95" customHeight="1" x14ac:dyDescent="0.15">
      <c r="A18" s="15"/>
      <c r="B18" s="103" t="s">
        <v>198</v>
      </c>
      <c r="C18" s="101">
        <f>SUM(C7:C17)</f>
        <v>6190</v>
      </c>
      <c r="D18" s="102">
        <f>SUM(D7:D17)</f>
        <v>0</v>
      </c>
      <c r="E18" s="100"/>
      <c r="F18" s="103" t="s">
        <v>198</v>
      </c>
      <c r="G18" s="101">
        <f>SUM(G7:G17)</f>
        <v>120</v>
      </c>
      <c r="H18" s="102">
        <f>SUM(H7:H17)</f>
        <v>0</v>
      </c>
      <c r="I18" s="100"/>
      <c r="J18" s="103"/>
      <c r="K18" s="101"/>
      <c r="L18" s="102"/>
      <c r="M18" s="100"/>
      <c r="N18" s="103"/>
      <c r="O18" s="101"/>
      <c r="P18" s="102"/>
      <c r="Q18" s="100"/>
      <c r="R18" s="103"/>
      <c r="S18" s="101"/>
      <c r="T18" s="102"/>
      <c r="U18" s="100"/>
      <c r="V18" s="48"/>
      <c r="W18" s="101"/>
      <c r="X18" s="102"/>
      <c r="Y18" s="100"/>
      <c r="Z18" s="103"/>
      <c r="AA18" s="101"/>
      <c r="AB18" s="102"/>
      <c r="AC18" s="138" t="s">
        <v>208</v>
      </c>
    </row>
    <row r="19" spans="1:29" s="139" customFormat="1" ht="15.95" customHeight="1" x14ac:dyDescent="0.15">
      <c r="A19" s="199"/>
      <c r="B19" s="209" t="s">
        <v>305</v>
      </c>
      <c r="C19" s="201"/>
      <c r="D19" s="202"/>
      <c r="E19" s="198"/>
      <c r="F19" s="203"/>
      <c r="G19" s="201"/>
      <c r="H19" s="202"/>
      <c r="I19" s="198"/>
      <c r="J19" s="204"/>
      <c r="K19" s="205" t="s">
        <v>252</v>
      </c>
      <c r="L19" s="206">
        <f>C25+G25+K25+O25+S25+AA25</f>
        <v>5040</v>
      </c>
      <c r="M19" s="207"/>
      <c r="N19" s="203"/>
      <c r="O19" s="208" t="s">
        <v>253</v>
      </c>
      <c r="P19" s="197">
        <f>D25+H25+L25+P25+T25+AB25</f>
        <v>0</v>
      </c>
      <c r="Q19" s="250"/>
      <c r="R19" s="251"/>
      <c r="S19" s="252"/>
      <c r="T19" s="253"/>
      <c r="U19" s="250"/>
      <c r="V19" s="254"/>
      <c r="W19" s="254"/>
      <c r="X19" s="255"/>
      <c r="Y19" s="250"/>
      <c r="Z19" s="256"/>
      <c r="AA19" s="257"/>
      <c r="AB19" s="258"/>
      <c r="AC19" s="86" t="s">
        <v>97</v>
      </c>
    </row>
    <row r="20" spans="1:29" s="51" customFormat="1" ht="15.95" customHeight="1" x14ac:dyDescent="0.15">
      <c r="A20" s="81"/>
      <c r="B20" s="76" t="s">
        <v>333</v>
      </c>
      <c r="C20" s="331">
        <v>2490</v>
      </c>
      <c r="D20" s="350"/>
      <c r="E20" s="79"/>
      <c r="F20" s="76" t="s">
        <v>429</v>
      </c>
      <c r="G20" s="331">
        <v>100</v>
      </c>
      <c r="H20" s="350"/>
      <c r="I20" s="357"/>
      <c r="J20" s="76" t="s">
        <v>429</v>
      </c>
      <c r="K20" s="331">
        <v>50</v>
      </c>
      <c r="L20" s="350"/>
      <c r="M20" s="79"/>
      <c r="N20" s="76" t="s">
        <v>430</v>
      </c>
      <c r="O20" s="331"/>
      <c r="P20" s="136"/>
      <c r="Q20" s="79"/>
      <c r="R20" s="76" t="s">
        <v>430</v>
      </c>
      <c r="S20" s="93"/>
      <c r="T20" s="136"/>
      <c r="U20" s="79"/>
      <c r="V20" s="80"/>
      <c r="W20" s="80"/>
      <c r="X20" s="193"/>
      <c r="Y20" s="81"/>
      <c r="Z20" s="76" t="s">
        <v>429</v>
      </c>
      <c r="AA20" s="331">
        <v>70</v>
      </c>
      <c r="AB20" s="136"/>
      <c r="AC20" s="86">
        <v>2</v>
      </c>
    </row>
    <row r="21" spans="1:29" s="51" customFormat="1" ht="15.95" customHeight="1" x14ac:dyDescent="0.15">
      <c r="A21" s="19"/>
      <c r="B21" s="46"/>
      <c r="C21" s="351"/>
      <c r="D21" s="353"/>
      <c r="E21" s="22"/>
      <c r="F21" s="46"/>
      <c r="G21" s="351"/>
      <c r="H21" s="353"/>
      <c r="I21" s="22"/>
      <c r="J21" s="46"/>
      <c r="K21" s="351"/>
      <c r="L21" s="353"/>
      <c r="M21" s="22"/>
      <c r="N21" s="46"/>
      <c r="O21" s="351"/>
      <c r="P21" s="134"/>
      <c r="Q21" s="22"/>
      <c r="R21" s="46"/>
      <c r="S21" s="83"/>
      <c r="T21" s="134"/>
      <c r="U21" s="22"/>
      <c r="V21" s="85"/>
      <c r="W21" s="85"/>
      <c r="X21" s="194"/>
      <c r="Y21" s="19"/>
      <c r="Z21" s="46"/>
      <c r="AA21" s="83"/>
      <c r="AB21" s="134"/>
      <c r="AC21" s="86"/>
    </row>
    <row r="22" spans="1:29" s="51" customFormat="1" ht="15.95" customHeight="1" x14ac:dyDescent="0.15">
      <c r="A22" s="92"/>
      <c r="B22" s="87" t="s">
        <v>230</v>
      </c>
      <c r="C22" s="347">
        <v>1230</v>
      </c>
      <c r="D22" s="348"/>
      <c r="E22" s="90"/>
      <c r="F22" s="87" t="s">
        <v>382</v>
      </c>
      <c r="G22" s="347">
        <v>50</v>
      </c>
      <c r="H22" s="348"/>
      <c r="I22" s="90"/>
      <c r="J22" s="87"/>
      <c r="K22" s="347"/>
      <c r="L22" s="348"/>
      <c r="M22" s="90"/>
      <c r="N22" s="87" t="s">
        <v>370</v>
      </c>
      <c r="O22" s="347"/>
      <c r="P22" s="135"/>
      <c r="Q22" s="90"/>
      <c r="R22" s="87"/>
      <c r="S22" s="88"/>
      <c r="T22" s="135"/>
      <c r="U22" s="90"/>
      <c r="V22" s="91"/>
      <c r="W22" s="91"/>
      <c r="X22" s="305"/>
      <c r="Y22" s="92"/>
      <c r="Z22" s="87"/>
      <c r="AA22" s="88"/>
      <c r="AB22" s="135"/>
      <c r="AC22" s="86" t="s">
        <v>98</v>
      </c>
    </row>
    <row r="23" spans="1:29" s="51" customFormat="1" ht="15.95" customHeight="1" x14ac:dyDescent="0.15">
      <c r="A23" s="112"/>
      <c r="B23" s="49" t="s">
        <v>231</v>
      </c>
      <c r="C23" s="332">
        <v>1010</v>
      </c>
      <c r="D23" s="328"/>
      <c r="E23" s="109"/>
      <c r="F23" s="49" t="s">
        <v>431</v>
      </c>
      <c r="G23" s="332">
        <v>20</v>
      </c>
      <c r="H23" s="328"/>
      <c r="I23" s="109"/>
      <c r="J23" s="49" t="s">
        <v>431</v>
      </c>
      <c r="K23" s="332">
        <v>20</v>
      </c>
      <c r="L23" s="328"/>
      <c r="M23" s="109"/>
      <c r="N23" s="49"/>
      <c r="O23" s="332"/>
      <c r="P23" s="131"/>
      <c r="Q23" s="109"/>
      <c r="R23" s="49"/>
      <c r="S23" s="107"/>
      <c r="T23" s="131"/>
      <c r="U23" s="109"/>
      <c r="V23" s="111"/>
      <c r="W23" s="111"/>
      <c r="X23" s="303"/>
      <c r="Y23" s="112"/>
      <c r="Z23" s="49"/>
      <c r="AA23" s="107"/>
      <c r="AB23" s="131"/>
      <c r="AC23" s="86" t="s">
        <v>99</v>
      </c>
    </row>
    <row r="24" spans="1:29" s="51" customFormat="1" ht="15.95" customHeight="1" x14ac:dyDescent="0.15">
      <c r="A24" s="99"/>
      <c r="B24" s="45"/>
      <c r="C24" s="94"/>
      <c r="D24" s="133"/>
      <c r="E24" s="96"/>
      <c r="F24" s="45"/>
      <c r="G24" s="94"/>
      <c r="H24" s="133"/>
      <c r="I24" s="96"/>
      <c r="J24" s="45"/>
      <c r="K24" s="94"/>
      <c r="L24" s="133"/>
      <c r="M24" s="96"/>
      <c r="N24" s="45"/>
      <c r="O24" s="94"/>
      <c r="P24" s="133"/>
      <c r="Q24" s="96"/>
      <c r="R24" s="45"/>
      <c r="S24" s="94"/>
      <c r="T24" s="133"/>
      <c r="U24" s="96"/>
      <c r="V24" s="98"/>
      <c r="W24" s="98"/>
      <c r="X24" s="304"/>
      <c r="Y24" s="99"/>
      <c r="Z24" s="45"/>
      <c r="AA24" s="94"/>
      <c r="AB24" s="133"/>
      <c r="AC24" s="86" t="s">
        <v>100</v>
      </c>
    </row>
    <row r="25" spans="1:29" s="82" customFormat="1" ht="15.95" customHeight="1" x14ac:dyDescent="0.15">
      <c r="A25" s="15"/>
      <c r="B25" s="103" t="s">
        <v>15</v>
      </c>
      <c r="C25" s="101">
        <f>SUM(C20:C24)</f>
        <v>4730</v>
      </c>
      <c r="D25" s="102">
        <f>SUM(D20:D24)</f>
        <v>0</v>
      </c>
      <c r="E25" s="100"/>
      <c r="F25" s="103" t="s">
        <v>15</v>
      </c>
      <c r="G25" s="101">
        <f>SUM(G20:G24)</f>
        <v>170</v>
      </c>
      <c r="H25" s="102">
        <f>SUM(H20:H24)</f>
        <v>0</v>
      </c>
      <c r="I25" s="100"/>
      <c r="J25" s="103" t="s">
        <v>15</v>
      </c>
      <c r="K25" s="101">
        <f>SUM(K20:K24)</f>
        <v>70</v>
      </c>
      <c r="L25" s="102">
        <f>SUM(L20:L24)</f>
        <v>0</v>
      </c>
      <c r="M25" s="100"/>
      <c r="N25" s="103"/>
      <c r="O25" s="101"/>
      <c r="P25" s="102"/>
      <c r="Q25" s="100"/>
      <c r="R25" s="103"/>
      <c r="S25" s="101"/>
      <c r="T25" s="102"/>
      <c r="U25" s="100"/>
      <c r="V25" s="48"/>
      <c r="W25" s="101"/>
      <c r="X25" s="102"/>
      <c r="Y25" s="100"/>
      <c r="Z25" s="103" t="s">
        <v>15</v>
      </c>
      <c r="AA25" s="101">
        <f>SUM(AA20:AA24)</f>
        <v>70</v>
      </c>
      <c r="AB25" s="102">
        <f>SUM(AB20:AB24)</f>
        <v>0</v>
      </c>
      <c r="AC25" s="86"/>
    </row>
    <row r="26" spans="1:29" s="141" customFormat="1" ht="15.95" customHeight="1" x14ac:dyDescent="0.15">
      <c r="A26" s="199"/>
      <c r="B26" s="209" t="s">
        <v>101</v>
      </c>
      <c r="C26" s="201"/>
      <c r="D26" s="202"/>
      <c r="E26" s="198"/>
      <c r="F26" s="203"/>
      <c r="G26" s="201"/>
      <c r="H26" s="202"/>
      <c r="I26" s="198"/>
      <c r="J26" s="204"/>
      <c r="K26" s="205" t="s">
        <v>170</v>
      </c>
      <c r="L26" s="206">
        <f>C31+G31+K31+O31+S31+AA31</f>
        <v>5430</v>
      </c>
      <c r="M26" s="207"/>
      <c r="N26" s="203"/>
      <c r="O26" s="208" t="s">
        <v>171</v>
      </c>
      <c r="P26" s="197">
        <f>D31+H31+L31+P31+T31+AB31</f>
        <v>0</v>
      </c>
      <c r="Q26" s="250"/>
      <c r="R26" s="251"/>
      <c r="S26" s="252"/>
      <c r="T26" s="253"/>
      <c r="U26" s="250"/>
      <c r="V26" s="254"/>
      <c r="W26" s="254"/>
      <c r="X26" s="255"/>
      <c r="Y26" s="250"/>
      <c r="Z26" s="256"/>
      <c r="AA26" s="257"/>
      <c r="AB26" s="258"/>
      <c r="AC26" s="86"/>
    </row>
    <row r="27" spans="1:29" s="51" customFormat="1" ht="15.95" customHeight="1" x14ac:dyDescent="0.15">
      <c r="A27" s="118"/>
      <c r="B27" s="47" t="s">
        <v>234</v>
      </c>
      <c r="C27" s="326">
        <v>1960</v>
      </c>
      <c r="D27" s="350"/>
      <c r="E27" s="79"/>
      <c r="F27" s="76" t="s">
        <v>61</v>
      </c>
      <c r="G27" s="358">
        <v>180</v>
      </c>
      <c r="H27" s="350"/>
      <c r="I27" s="79"/>
      <c r="J27" s="76" t="s">
        <v>61</v>
      </c>
      <c r="K27" s="358">
        <v>100</v>
      </c>
      <c r="L27" s="350"/>
      <c r="M27" s="79"/>
      <c r="N27" s="76" t="s">
        <v>61</v>
      </c>
      <c r="O27" s="358">
        <v>50</v>
      </c>
      <c r="P27" s="350"/>
      <c r="Q27" s="79"/>
      <c r="R27" s="76" t="s">
        <v>281</v>
      </c>
      <c r="S27" s="77"/>
      <c r="T27" s="136"/>
      <c r="U27" s="79"/>
      <c r="V27" s="80"/>
      <c r="W27" s="80"/>
      <c r="X27" s="193"/>
      <c r="Y27" s="81"/>
      <c r="Z27" s="76" t="s">
        <v>61</v>
      </c>
      <c r="AA27" s="358">
        <v>140</v>
      </c>
      <c r="AB27" s="136"/>
      <c r="AC27" s="119"/>
    </row>
    <row r="28" spans="1:29" s="51" customFormat="1" ht="15.95" customHeight="1" x14ac:dyDescent="0.15">
      <c r="A28" s="118"/>
      <c r="B28" s="47" t="s">
        <v>404</v>
      </c>
      <c r="C28" s="326">
        <v>1160</v>
      </c>
      <c r="D28" s="329"/>
      <c r="E28" s="115"/>
      <c r="F28" s="47"/>
      <c r="G28" s="326"/>
      <c r="H28" s="329"/>
      <c r="I28" s="115"/>
      <c r="J28" s="47"/>
      <c r="K28" s="326"/>
      <c r="L28" s="329"/>
      <c r="M28" s="115"/>
      <c r="N28" s="47"/>
      <c r="O28" s="326"/>
      <c r="P28" s="329"/>
      <c r="Q28" s="115"/>
      <c r="R28" s="47"/>
      <c r="S28" s="122"/>
      <c r="T28" s="132"/>
      <c r="U28" s="115"/>
      <c r="V28" s="117"/>
      <c r="W28" s="117"/>
      <c r="X28" s="195"/>
      <c r="Y28" s="118"/>
      <c r="Z28" s="47"/>
      <c r="AA28" s="122"/>
      <c r="AB28" s="132"/>
      <c r="AC28" s="119"/>
    </row>
    <row r="29" spans="1:29" s="51" customFormat="1" ht="15.95" customHeight="1" x14ac:dyDescent="0.15">
      <c r="A29" s="99"/>
      <c r="B29" s="45" t="s">
        <v>405</v>
      </c>
      <c r="C29" s="327">
        <v>880</v>
      </c>
      <c r="D29" s="330"/>
      <c r="E29" s="96"/>
      <c r="F29" s="45"/>
      <c r="G29" s="327"/>
      <c r="H29" s="330"/>
      <c r="I29" s="96"/>
      <c r="J29" s="45"/>
      <c r="K29" s="327"/>
      <c r="L29" s="330"/>
      <c r="M29" s="96"/>
      <c r="N29" s="45"/>
      <c r="O29" s="327"/>
      <c r="P29" s="330"/>
      <c r="Q29" s="96"/>
      <c r="R29" s="45"/>
      <c r="S29" s="123"/>
      <c r="T29" s="133"/>
      <c r="U29" s="96"/>
      <c r="V29" s="98"/>
      <c r="W29" s="98"/>
      <c r="X29" s="304"/>
      <c r="Y29" s="99"/>
      <c r="Z29" s="45"/>
      <c r="AA29" s="123"/>
      <c r="AB29" s="133"/>
      <c r="AC29" s="140"/>
    </row>
    <row r="30" spans="1:29" s="51" customFormat="1" ht="15.95" customHeight="1" x14ac:dyDescent="0.15">
      <c r="A30" s="118"/>
      <c r="B30" s="45" t="s">
        <v>450</v>
      </c>
      <c r="C30" s="327">
        <v>960</v>
      </c>
      <c r="D30" s="330"/>
      <c r="E30" s="96"/>
      <c r="F30" s="45"/>
      <c r="G30" s="327"/>
      <c r="H30" s="330"/>
      <c r="I30" s="96"/>
      <c r="J30" s="45"/>
      <c r="K30" s="327"/>
      <c r="L30" s="330"/>
      <c r="M30" s="96"/>
      <c r="N30" s="45"/>
      <c r="O30" s="327"/>
      <c r="P30" s="330"/>
      <c r="Q30" s="96"/>
      <c r="R30" s="45"/>
      <c r="S30" s="123"/>
      <c r="T30" s="133"/>
      <c r="U30" s="96"/>
      <c r="V30" s="98"/>
      <c r="W30" s="98"/>
      <c r="X30" s="304"/>
      <c r="Y30" s="99"/>
      <c r="Z30" s="45"/>
      <c r="AA30" s="123"/>
      <c r="AB30" s="133"/>
      <c r="AC30" s="86"/>
    </row>
    <row r="31" spans="1:29" s="82" customFormat="1" ht="15.95" customHeight="1" x14ac:dyDescent="0.15">
      <c r="A31" s="15"/>
      <c r="B31" s="103" t="s">
        <v>15</v>
      </c>
      <c r="C31" s="101">
        <f>SUM(C26:C30)</f>
        <v>4960</v>
      </c>
      <c r="D31" s="102">
        <f>SUM(D27:D30)</f>
        <v>0</v>
      </c>
      <c r="E31" s="100"/>
      <c r="F31" s="103" t="s">
        <v>15</v>
      </c>
      <c r="G31" s="101">
        <f>SUM(G26:G30)</f>
        <v>180</v>
      </c>
      <c r="H31" s="102">
        <f>SUM(H27:H30)</f>
        <v>0</v>
      </c>
      <c r="I31" s="100"/>
      <c r="J31" s="103" t="s">
        <v>15</v>
      </c>
      <c r="K31" s="101">
        <f>SUM(K26:K30)</f>
        <v>100</v>
      </c>
      <c r="L31" s="102">
        <f>SUM(L27:L30)</f>
        <v>0</v>
      </c>
      <c r="M31" s="100"/>
      <c r="N31" s="103" t="s">
        <v>15</v>
      </c>
      <c r="O31" s="101">
        <f>SUM(O26:O30)</f>
        <v>50</v>
      </c>
      <c r="P31" s="102">
        <f>SUM(P27:P30)</f>
        <v>0</v>
      </c>
      <c r="Q31" s="100"/>
      <c r="R31" s="103"/>
      <c r="S31" s="101"/>
      <c r="T31" s="102"/>
      <c r="U31" s="100"/>
      <c r="V31" s="48"/>
      <c r="W31" s="101"/>
      <c r="X31" s="102"/>
      <c r="Y31" s="100"/>
      <c r="Z31" s="103" t="s">
        <v>15</v>
      </c>
      <c r="AA31" s="101">
        <f>SUM(AA26:AA30)</f>
        <v>140</v>
      </c>
      <c r="AB31" s="102">
        <f>SUM(AB27:AB30)</f>
        <v>0</v>
      </c>
      <c r="AC31" s="86"/>
    </row>
    <row r="32" spans="1:29" ht="15.95" customHeight="1" x14ac:dyDescent="0.15">
      <c r="B32" s="59" t="s">
        <v>246</v>
      </c>
      <c r="S32" s="124"/>
      <c r="T32" s="125"/>
      <c r="U32" s="14"/>
      <c r="V32" s="5"/>
      <c r="W32" s="5"/>
      <c r="X32" s="42"/>
      <c r="Y32" s="14"/>
      <c r="Z32" s="126"/>
      <c r="AA32" s="127"/>
      <c r="AB32" s="128" t="s">
        <v>401</v>
      </c>
      <c r="AC32" s="86"/>
    </row>
    <row r="33" spans="2:29" ht="15.95" customHeight="1" x14ac:dyDescent="0.15">
      <c r="B33" s="59"/>
      <c r="AC33" s="119"/>
    </row>
    <row r="34" spans="2:29" ht="15.95" customHeight="1" x14ac:dyDescent="0.15">
      <c r="AC34" s="75"/>
    </row>
    <row r="35" spans="2:29" ht="15.95" customHeight="1" x14ac:dyDescent="0.15"/>
    <row r="36" spans="2:29" ht="15.95" customHeight="1" x14ac:dyDescent="0.15"/>
    <row r="37" spans="2:29" ht="15.95" customHeight="1" x14ac:dyDescent="0.15"/>
    <row r="38" spans="2:29" ht="15.95" customHeight="1" x14ac:dyDescent="0.15"/>
    <row r="39" spans="2:29" ht="15.95" customHeight="1" x14ac:dyDescent="0.15"/>
    <row r="40" spans="2:29" ht="15.95" customHeight="1" x14ac:dyDescent="0.15"/>
    <row r="41" spans="2:29" ht="15.95" customHeight="1" x14ac:dyDescent="0.15"/>
    <row r="42" spans="2:29" ht="15.95" customHeight="1" x14ac:dyDescent="0.15"/>
    <row r="43" spans="2:29" ht="15.95" customHeight="1" x14ac:dyDescent="0.15"/>
    <row r="44" spans="2:29" ht="15.95" customHeight="1" x14ac:dyDescent="0.15"/>
    <row r="45" spans="2:29" ht="15.95" customHeight="1" x14ac:dyDescent="0.15"/>
    <row r="46" spans="2:29" ht="15.95" customHeight="1" x14ac:dyDescent="0.15"/>
    <row r="47" spans="2:29" ht="15.95" customHeight="1" x14ac:dyDescent="0.15"/>
    <row r="48" spans="2:29" ht="15.95" customHeight="1" x14ac:dyDescent="0.15"/>
  </sheetData>
  <sheetProtection algorithmName="SHA-512" hashValue="IDGPY24C2d9XtQr1mNdIqv52Y8zgtvLASYaUM9zMwnWSWXlIxWU2XnO2M+EG49JF5UlKWQptXVSbG/VeH33h5Q==" saltValue="JufzNYqdqmqUFL+LSbZrD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5"/>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2025年4月</v>
      </c>
    </row>
    <row r="2" spans="1:30" ht="15" customHeight="1" x14ac:dyDescent="0.15">
      <c r="AB2" s="67" t="str">
        <f>高知旧市!AB2</f>
        <v>高知県部数表</v>
      </c>
    </row>
    <row r="3" spans="1:30" ht="15" customHeight="1" x14ac:dyDescent="0.15">
      <c r="AB3" s="68" t="s">
        <v>174</v>
      </c>
    </row>
    <row r="4" spans="1:30" ht="5.0999999999999996" customHeight="1" x14ac:dyDescent="0.15"/>
    <row r="5" spans="1:30" ht="15.95" customHeight="1" x14ac:dyDescent="0.15">
      <c r="A5" s="15"/>
      <c r="B5" s="69" t="s">
        <v>341</v>
      </c>
      <c r="C5" s="70" t="s">
        <v>4</v>
      </c>
      <c r="D5" s="129"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4">
        <v>6</v>
      </c>
      <c r="AD5" s="2"/>
    </row>
    <row r="6" spans="1:30" ht="15.95" customHeight="1" x14ac:dyDescent="0.15">
      <c r="A6" s="199"/>
      <c r="B6" s="209" t="s">
        <v>172</v>
      </c>
      <c r="C6" s="201"/>
      <c r="D6" s="202"/>
      <c r="E6" s="198"/>
      <c r="F6" s="203"/>
      <c r="G6" s="201"/>
      <c r="H6" s="202"/>
      <c r="I6" s="198"/>
      <c r="J6" s="204"/>
      <c r="K6" s="205" t="s">
        <v>82</v>
      </c>
      <c r="L6" s="206">
        <f>C13+G13+K13+O13+S13+AA13</f>
        <v>4860</v>
      </c>
      <c r="M6" s="207"/>
      <c r="N6" s="203"/>
      <c r="O6" s="208" t="s">
        <v>83</v>
      </c>
      <c r="P6" s="197">
        <f>D13+H13+L13+P13+T13+AB13</f>
        <v>0</v>
      </c>
      <c r="Q6" s="250"/>
      <c r="R6" s="251"/>
      <c r="S6" s="252"/>
      <c r="T6" s="253"/>
      <c r="U6" s="250"/>
      <c r="V6" s="254"/>
      <c r="W6" s="254"/>
      <c r="X6" s="255"/>
      <c r="Y6" s="250"/>
      <c r="Z6" s="256"/>
      <c r="AA6" s="257"/>
      <c r="AB6" s="258"/>
      <c r="AC6" s="75"/>
      <c r="AD6" s="2"/>
    </row>
    <row r="7" spans="1:30" s="51" customFormat="1" ht="15.95" customHeight="1" x14ac:dyDescent="0.15">
      <c r="A7" s="112"/>
      <c r="B7" s="49" t="s">
        <v>235</v>
      </c>
      <c r="C7" s="323">
        <v>800</v>
      </c>
      <c r="D7" s="328"/>
      <c r="E7" s="109"/>
      <c r="F7" s="49" t="s">
        <v>27</v>
      </c>
      <c r="G7" s="323">
        <v>200</v>
      </c>
      <c r="H7" s="328"/>
      <c r="I7" s="110"/>
      <c r="J7" s="49" t="s">
        <v>27</v>
      </c>
      <c r="K7" s="323">
        <v>120</v>
      </c>
      <c r="L7" s="328"/>
      <c r="M7" s="110"/>
      <c r="N7" s="49" t="s">
        <v>27</v>
      </c>
      <c r="O7" s="323">
        <v>30</v>
      </c>
      <c r="P7" s="328"/>
      <c r="Q7" s="110"/>
      <c r="R7" s="49"/>
      <c r="S7" s="323"/>
      <c r="T7" s="328"/>
      <c r="U7" s="109"/>
      <c r="V7" s="111"/>
      <c r="W7" s="111"/>
      <c r="X7" s="303"/>
      <c r="Y7" s="112"/>
      <c r="Z7" s="49" t="s">
        <v>27</v>
      </c>
      <c r="AA7" s="323">
        <v>140</v>
      </c>
      <c r="AB7" s="131"/>
      <c r="AC7" s="86" t="s">
        <v>84</v>
      </c>
    </row>
    <row r="8" spans="1:30" s="51" customFormat="1" ht="15.95" customHeight="1" x14ac:dyDescent="0.15">
      <c r="A8" s="112"/>
      <c r="B8" s="47" t="s">
        <v>371</v>
      </c>
      <c r="C8" s="324">
        <v>1150</v>
      </c>
      <c r="D8" s="329"/>
      <c r="E8" s="116"/>
      <c r="F8" s="47"/>
      <c r="G8" s="324"/>
      <c r="H8" s="329"/>
      <c r="I8" s="116"/>
      <c r="J8" s="47"/>
      <c r="K8" s="324"/>
      <c r="L8" s="329"/>
      <c r="M8" s="116"/>
      <c r="N8" s="47"/>
      <c r="O8" s="324"/>
      <c r="P8" s="329"/>
      <c r="Q8" s="116"/>
      <c r="R8" s="47"/>
      <c r="S8" s="324"/>
      <c r="T8" s="329"/>
      <c r="U8" s="115"/>
      <c r="V8" s="117"/>
      <c r="W8" s="117"/>
      <c r="X8" s="195"/>
      <c r="Y8" s="118"/>
      <c r="Z8" s="47"/>
      <c r="AA8" s="324"/>
      <c r="AB8" s="132"/>
      <c r="AC8" s="86" t="s">
        <v>85</v>
      </c>
    </row>
    <row r="9" spans="1:30" s="51" customFormat="1" ht="15.95" customHeight="1" x14ac:dyDescent="0.15">
      <c r="A9" s="118"/>
      <c r="B9" s="47" t="s">
        <v>439</v>
      </c>
      <c r="C9" s="324">
        <v>1280</v>
      </c>
      <c r="D9" s="329"/>
      <c r="E9" s="115"/>
      <c r="F9" s="47"/>
      <c r="G9" s="324"/>
      <c r="H9" s="329"/>
      <c r="I9" s="116"/>
      <c r="J9" s="47"/>
      <c r="K9" s="324"/>
      <c r="L9" s="329"/>
      <c r="M9" s="116"/>
      <c r="N9" s="47"/>
      <c r="O9" s="324"/>
      <c r="P9" s="329"/>
      <c r="Q9" s="116"/>
      <c r="R9" s="47"/>
      <c r="S9" s="324"/>
      <c r="T9" s="329"/>
      <c r="U9" s="115"/>
      <c r="V9" s="117"/>
      <c r="W9" s="117"/>
      <c r="X9" s="195"/>
      <c r="Y9" s="118"/>
      <c r="Z9" s="47"/>
      <c r="AA9" s="324"/>
      <c r="AB9" s="132"/>
      <c r="AC9" s="86" t="s">
        <v>86</v>
      </c>
    </row>
    <row r="10" spans="1:30" s="51" customFormat="1" ht="15.95" customHeight="1" x14ac:dyDescent="0.15">
      <c r="A10" s="118"/>
      <c r="B10" s="45" t="s">
        <v>368</v>
      </c>
      <c r="C10" s="325">
        <v>620</v>
      </c>
      <c r="D10" s="330"/>
      <c r="E10" s="96"/>
      <c r="F10" s="45"/>
      <c r="G10" s="325"/>
      <c r="H10" s="330"/>
      <c r="I10" s="97"/>
      <c r="J10" s="45"/>
      <c r="K10" s="325"/>
      <c r="L10" s="330"/>
      <c r="M10" s="97"/>
      <c r="N10" s="45"/>
      <c r="O10" s="325"/>
      <c r="P10" s="330"/>
      <c r="Q10" s="97"/>
      <c r="R10" s="45"/>
      <c r="S10" s="325"/>
      <c r="T10" s="330"/>
      <c r="U10" s="96"/>
      <c r="V10" s="98"/>
      <c r="W10" s="98"/>
      <c r="X10" s="304"/>
      <c r="Y10" s="99"/>
      <c r="Z10" s="45"/>
      <c r="AA10" s="325"/>
      <c r="AB10" s="133"/>
      <c r="AC10" s="86"/>
    </row>
    <row r="11" spans="1:30" s="51" customFormat="1" ht="15.95" customHeight="1" x14ac:dyDescent="0.15">
      <c r="A11" s="118"/>
      <c r="B11" s="47" t="s">
        <v>330</v>
      </c>
      <c r="C11" s="324">
        <v>520</v>
      </c>
      <c r="D11" s="329"/>
      <c r="E11" s="115"/>
      <c r="F11" s="47"/>
      <c r="G11" s="324"/>
      <c r="H11" s="329"/>
      <c r="I11" s="116"/>
      <c r="J11" s="47"/>
      <c r="K11" s="324"/>
      <c r="L11" s="329"/>
      <c r="M11" s="116"/>
      <c r="N11" s="47"/>
      <c r="O11" s="324"/>
      <c r="P11" s="329"/>
      <c r="Q11" s="116"/>
      <c r="R11" s="47"/>
      <c r="S11" s="324"/>
      <c r="T11" s="329"/>
      <c r="U11" s="115"/>
      <c r="V11" s="117"/>
      <c r="W11" s="117"/>
      <c r="X11" s="195"/>
      <c r="Y11" s="118"/>
      <c r="Z11" s="47"/>
      <c r="AA11" s="324"/>
      <c r="AB11" s="132"/>
      <c r="AC11" s="86" t="s">
        <v>87</v>
      </c>
    </row>
    <row r="12" spans="1:30" s="51" customFormat="1" ht="15.95" customHeight="1" x14ac:dyDescent="0.15">
      <c r="A12" s="99"/>
      <c r="B12" s="47"/>
      <c r="C12" s="113"/>
      <c r="D12" s="132"/>
      <c r="E12" s="116"/>
      <c r="F12" s="47"/>
      <c r="G12" s="113"/>
      <c r="H12" s="132"/>
      <c r="I12" s="116"/>
      <c r="J12" s="47"/>
      <c r="K12" s="113"/>
      <c r="L12" s="132"/>
      <c r="M12" s="116"/>
      <c r="N12" s="47"/>
      <c r="O12" s="113"/>
      <c r="P12" s="132"/>
      <c r="Q12" s="116"/>
      <c r="R12" s="47"/>
      <c r="S12" s="113"/>
      <c r="T12" s="132"/>
      <c r="U12" s="115"/>
      <c r="V12" s="117"/>
      <c r="W12" s="117"/>
      <c r="X12" s="195"/>
      <c r="Y12" s="118"/>
      <c r="Z12" s="47"/>
      <c r="AA12" s="113"/>
      <c r="AB12" s="132"/>
      <c r="AC12" s="119" t="s">
        <v>88</v>
      </c>
    </row>
    <row r="13" spans="1:30" s="82" customFormat="1" ht="15.95" customHeight="1" x14ac:dyDescent="0.15">
      <c r="A13" s="302"/>
      <c r="B13" s="103" t="s">
        <v>198</v>
      </c>
      <c r="C13" s="101">
        <f>SUM(C7:C12)</f>
        <v>4370</v>
      </c>
      <c r="D13" s="102">
        <f>SUM(D7:D12)</f>
        <v>0</v>
      </c>
      <c r="E13" s="100"/>
      <c r="F13" s="103" t="s">
        <v>15</v>
      </c>
      <c r="G13" s="101">
        <f>SUM(G7:G12)</f>
        <v>200</v>
      </c>
      <c r="H13" s="102">
        <f>SUM(H7:H12)</f>
        <v>0</v>
      </c>
      <c r="I13" s="100"/>
      <c r="J13" s="103" t="s">
        <v>15</v>
      </c>
      <c r="K13" s="101">
        <f>SUM(K7:K12)</f>
        <v>120</v>
      </c>
      <c r="L13" s="102">
        <f>SUM(L7:L12)</f>
        <v>0</v>
      </c>
      <c r="M13" s="100"/>
      <c r="N13" s="103" t="s">
        <v>15</v>
      </c>
      <c r="O13" s="101">
        <f>SUM(O7:O12)</f>
        <v>30</v>
      </c>
      <c r="P13" s="102">
        <f>SUM(P7:P12)</f>
        <v>0</v>
      </c>
      <c r="Q13" s="100"/>
      <c r="R13" s="103"/>
      <c r="S13" s="101"/>
      <c r="T13" s="102"/>
      <c r="U13" s="100"/>
      <c r="V13" s="48"/>
      <c r="W13" s="101"/>
      <c r="X13" s="102"/>
      <c r="Y13" s="100"/>
      <c r="Z13" s="103" t="s">
        <v>15</v>
      </c>
      <c r="AA13" s="101">
        <f>SUM(AA7:AA12)</f>
        <v>140</v>
      </c>
      <c r="AB13" s="102">
        <f>SUM(AB7:AB12)</f>
        <v>0</v>
      </c>
      <c r="AC13" s="120" t="s">
        <v>89</v>
      </c>
    </row>
    <row r="14" spans="1:30" s="121" customFormat="1" ht="15.95" customHeight="1" x14ac:dyDescent="0.15">
      <c r="A14" s="112"/>
      <c r="B14" s="209" t="s">
        <v>318</v>
      </c>
      <c r="C14" s="201"/>
      <c r="D14" s="202"/>
      <c r="E14" s="198"/>
      <c r="F14" s="203"/>
      <c r="G14" s="201"/>
      <c r="H14" s="202"/>
      <c r="I14" s="198"/>
      <c r="J14" s="204"/>
      <c r="K14" s="205" t="s">
        <v>250</v>
      </c>
      <c r="L14" s="206">
        <f>C29+G29+K29+O29+S29+AA29</f>
        <v>6990</v>
      </c>
      <c r="M14" s="207"/>
      <c r="N14" s="203"/>
      <c r="O14" s="208" t="s">
        <v>251</v>
      </c>
      <c r="P14" s="197">
        <f>D29+H29+L29+P29+T29+AB29</f>
        <v>0</v>
      </c>
      <c r="Q14" s="250"/>
      <c r="R14" s="251"/>
      <c r="S14" s="252"/>
      <c r="T14" s="253"/>
      <c r="U14" s="250"/>
      <c r="V14" s="254"/>
      <c r="W14" s="254"/>
      <c r="X14" s="255"/>
      <c r="Y14" s="250"/>
      <c r="Z14" s="256"/>
      <c r="AA14" s="257"/>
      <c r="AB14" s="258"/>
      <c r="AC14" s="86">
        <v>2</v>
      </c>
    </row>
    <row r="15" spans="1:30" s="51" customFormat="1" ht="15.95" customHeight="1" x14ac:dyDescent="0.15">
      <c r="A15" s="118"/>
      <c r="B15" s="76" t="s">
        <v>292</v>
      </c>
      <c r="C15" s="331">
        <v>1000</v>
      </c>
      <c r="D15" s="350"/>
      <c r="E15" s="357"/>
      <c r="F15" s="76" t="s">
        <v>432</v>
      </c>
      <c r="G15" s="331">
        <v>50</v>
      </c>
      <c r="H15" s="350"/>
      <c r="I15" s="357"/>
      <c r="J15" s="76" t="s">
        <v>433</v>
      </c>
      <c r="K15" s="331"/>
      <c r="L15" s="350"/>
      <c r="M15" s="79"/>
      <c r="N15" s="76"/>
      <c r="O15" s="331"/>
      <c r="P15" s="350"/>
      <c r="Q15" s="357"/>
      <c r="R15" s="76"/>
      <c r="S15" s="93"/>
      <c r="T15" s="136"/>
      <c r="U15" s="79"/>
      <c r="V15" s="80"/>
      <c r="W15" s="80"/>
      <c r="X15" s="193"/>
      <c r="Y15" s="81"/>
      <c r="Z15" s="76"/>
      <c r="AA15" s="93"/>
      <c r="AB15" s="136"/>
      <c r="AC15" s="86"/>
    </row>
    <row r="16" spans="1:30" s="51" customFormat="1" ht="15.95" customHeight="1" x14ac:dyDescent="0.15">
      <c r="A16" s="118"/>
      <c r="B16" s="47" t="s">
        <v>239</v>
      </c>
      <c r="C16" s="324">
        <v>320</v>
      </c>
      <c r="D16" s="329"/>
      <c r="E16" s="115"/>
      <c r="F16" s="47"/>
      <c r="G16" s="324"/>
      <c r="H16" s="329"/>
      <c r="I16" s="116"/>
      <c r="J16" s="47"/>
      <c r="K16" s="324"/>
      <c r="L16" s="329"/>
      <c r="M16" s="116"/>
      <c r="N16" s="47"/>
      <c r="O16" s="324"/>
      <c r="P16" s="329"/>
      <c r="Q16" s="116"/>
      <c r="R16" s="47"/>
      <c r="S16" s="113"/>
      <c r="T16" s="132"/>
      <c r="U16" s="115"/>
      <c r="V16" s="117"/>
      <c r="W16" s="117"/>
      <c r="X16" s="195"/>
      <c r="Y16" s="118"/>
      <c r="Z16" s="47"/>
      <c r="AA16" s="113"/>
      <c r="AB16" s="132"/>
      <c r="AC16" s="86"/>
    </row>
    <row r="17" spans="1:29" s="51" customFormat="1" ht="15.95" customHeight="1" x14ac:dyDescent="0.15">
      <c r="A17" s="19"/>
      <c r="B17" s="46" t="s">
        <v>378</v>
      </c>
      <c r="C17" s="351">
        <v>780</v>
      </c>
      <c r="D17" s="353"/>
      <c r="E17" s="22"/>
      <c r="F17" s="46"/>
      <c r="G17" s="351"/>
      <c r="H17" s="353"/>
      <c r="I17" s="84"/>
      <c r="J17" s="46"/>
      <c r="K17" s="351"/>
      <c r="L17" s="353"/>
      <c r="M17" s="22"/>
      <c r="N17" s="46"/>
      <c r="O17" s="351"/>
      <c r="P17" s="353"/>
      <c r="Q17" s="22"/>
      <c r="R17" s="46"/>
      <c r="S17" s="83"/>
      <c r="T17" s="134"/>
      <c r="U17" s="22"/>
      <c r="V17" s="85"/>
      <c r="W17" s="85"/>
      <c r="X17" s="194"/>
      <c r="Y17" s="19"/>
      <c r="Z17" s="46"/>
      <c r="AA17" s="83"/>
      <c r="AB17" s="134"/>
      <c r="AC17" s="86"/>
    </row>
    <row r="18" spans="1:29" s="51" customFormat="1" ht="15.95" customHeight="1" x14ac:dyDescent="0.15">
      <c r="A18" s="92"/>
      <c r="B18" s="87" t="s">
        <v>406</v>
      </c>
      <c r="C18" s="347">
        <v>450</v>
      </c>
      <c r="D18" s="348"/>
      <c r="E18" s="90"/>
      <c r="F18" s="87"/>
      <c r="G18" s="347"/>
      <c r="H18" s="348"/>
      <c r="I18" s="359"/>
      <c r="J18" s="87"/>
      <c r="K18" s="347"/>
      <c r="L18" s="348"/>
      <c r="M18" s="90"/>
      <c r="N18" s="87"/>
      <c r="O18" s="347"/>
      <c r="P18" s="348"/>
      <c r="Q18" s="90"/>
      <c r="R18" s="87"/>
      <c r="S18" s="88"/>
      <c r="T18" s="135"/>
      <c r="U18" s="90"/>
      <c r="V18" s="91"/>
      <c r="W18" s="91"/>
      <c r="X18" s="305"/>
      <c r="Y18" s="92"/>
      <c r="Z18" s="87"/>
      <c r="AA18" s="88"/>
      <c r="AB18" s="135"/>
      <c r="AC18" s="86"/>
    </row>
    <row r="19" spans="1:29" s="51" customFormat="1" ht="15.95" customHeight="1" x14ac:dyDescent="0.15">
      <c r="A19" s="19"/>
      <c r="B19" s="46" t="s">
        <v>236</v>
      </c>
      <c r="C19" s="351">
        <v>490</v>
      </c>
      <c r="D19" s="353"/>
      <c r="E19" s="22"/>
      <c r="F19" s="46" t="s">
        <v>434</v>
      </c>
      <c r="G19" s="351">
        <v>20</v>
      </c>
      <c r="H19" s="353"/>
      <c r="I19" s="22"/>
      <c r="J19" s="46"/>
      <c r="K19" s="351"/>
      <c r="L19" s="353"/>
      <c r="M19" s="22"/>
      <c r="N19" s="46"/>
      <c r="O19" s="351"/>
      <c r="P19" s="353"/>
      <c r="Q19" s="22"/>
      <c r="R19" s="46"/>
      <c r="S19" s="83"/>
      <c r="T19" s="134"/>
      <c r="U19" s="22"/>
      <c r="V19" s="85"/>
      <c r="W19" s="85"/>
      <c r="X19" s="194"/>
      <c r="Y19" s="19"/>
      <c r="Z19" s="46"/>
      <c r="AA19" s="83"/>
      <c r="AB19" s="134"/>
      <c r="AC19" s="86"/>
    </row>
    <row r="20" spans="1:29" s="51" customFormat="1" ht="15.95" customHeight="1" x14ac:dyDescent="0.15">
      <c r="A20" s="92"/>
      <c r="B20" s="87" t="s">
        <v>22</v>
      </c>
      <c r="C20" s="347">
        <v>100</v>
      </c>
      <c r="D20" s="348"/>
      <c r="E20" s="90"/>
      <c r="F20" s="87"/>
      <c r="G20" s="347"/>
      <c r="H20" s="348"/>
      <c r="I20" s="90"/>
      <c r="J20" s="87"/>
      <c r="K20" s="347"/>
      <c r="L20" s="348"/>
      <c r="M20" s="90"/>
      <c r="N20" s="87"/>
      <c r="O20" s="347"/>
      <c r="P20" s="348"/>
      <c r="Q20" s="90"/>
      <c r="R20" s="87"/>
      <c r="S20" s="88"/>
      <c r="T20" s="135"/>
      <c r="U20" s="90"/>
      <c r="V20" s="91"/>
      <c r="W20" s="91"/>
      <c r="X20" s="305"/>
      <c r="Y20" s="92"/>
      <c r="Z20" s="87"/>
      <c r="AA20" s="88"/>
      <c r="AB20" s="135"/>
      <c r="AC20" s="86"/>
    </row>
    <row r="21" spans="1:29" s="51" customFormat="1" ht="15.95" customHeight="1" x14ac:dyDescent="0.15">
      <c r="A21" s="118"/>
      <c r="B21" s="46" t="s">
        <v>237</v>
      </c>
      <c r="C21" s="351">
        <v>1140</v>
      </c>
      <c r="D21" s="353"/>
      <c r="E21" s="22"/>
      <c r="F21" s="46" t="s">
        <v>355</v>
      </c>
      <c r="G21" s="351">
        <v>70</v>
      </c>
      <c r="H21" s="353"/>
      <c r="I21" s="22"/>
      <c r="J21" s="46" t="s">
        <v>355</v>
      </c>
      <c r="K21" s="351">
        <v>50</v>
      </c>
      <c r="L21" s="353"/>
      <c r="M21" s="22"/>
      <c r="N21" s="46" t="s">
        <v>356</v>
      </c>
      <c r="O21" s="351"/>
      <c r="P21" s="353"/>
      <c r="Q21" s="22"/>
      <c r="R21" s="46"/>
      <c r="S21" s="83"/>
      <c r="T21" s="134"/>
      <c r="U21" s="22"/>
      <c r="V21" s="85"/>
      <c r="W21" s="85"/>
      <c r="X21" s="194"/>
      <c r="Y21" s="19"/>
      <c r="Z21" s="46" t="s">
        <v>356</v>
      </c>
      <c r="AA21" s="83"/>
      <c r="AB21" s="134"/>
      <c r="AC21" s="86"/>
    </row>
    <row r="22" spans="1:29" s="51" customFormat="1" ht="15.95" customHeight="1" x14ac:dyDescent="0.15">
      <c r="A22" s="118"/>
      <c r="B22" s="47" t="s">
        <v>90</v>
      </c>
      <c r="C22" s="324">
        <v>300</v>
      </c>
      <c r="D22" s="329"/>
      <c r="E22" s="115"/>
      <c r="F22" s="47"/>
      <c r="G22" s="324"/>
      <c r="H22" s="329"/>
      <c r="I22" s="115"/>
      <c r="J22" s="47"/>
      <c r="K22" s="324"/>
      <c r="L22" s="329"/>
      <c r="M22" s="115"/>
      <c r="N22" s="47"/>
      <c r="O22" s="324"/>
      <c r="P22" s="329"/>
      <c r="Q22" s="115"/>
      <c r="R22" s="47"/>
      <c r="S22" s="113"/>
      <c r="T22" s="132"/>
      <c r="U22" s="115"/>
      <c r="V22" s="117"/>
      <c r="W22" s="117"/>
      <c r="X22" s="195"/>
      <c r="Y22" s="118"/>
      <c r="Z22" s="47"/>
      <c r="AA22" s="113"/>
      <c r="AB22" s="132"/>
      <c r="AC22" s="86"/>
    </row>
    <row r="23" spans="1:29" s="51" customFormat="1" ht="15.95" customHeight="1" x14ac:dyDescent="0.15">
      <c r="A23" s="118"/>
      <c r="B23" s="47" t="s">
        <v>238</v>
      </c>
      <c r="C23" s="324">
        <v>340</v>
      </c>
      <c r="D23" s="329"/>
      <c r="E23" s="115"/>
      <c r="F23" s="47"/>
      <c r="G23" s="324"/>
      <c r="H23" s="329"/>
      <c r="I23" s="115"/>
      <c r="J23" s="47"/>
      <c r="K23" s="324"/>
      <c r="L23" s="329"/>
      <c r="M23" s="115"/>
      <c r="N23" s="47"/>
      <c r="O23" s="324"/>
      <c r="P23" s="329"/>
      <c r="Q23" s="115"/>
      <c r="R23" s="47"/>
      <c r="S23" s="113"/>
      <c r="T23" s="132"/>
      <c r="U23" s="115"/>
      <c r="V23" s="117"/>
      <c r="W23" s="117"/>
      <c r="X23" s="195"/>
      <c r="Y23" s="118"/>
      <c r="Z23" s="47"/>
      <c r="AA23" s="113"/>
      <c r="AB23" s="132"/>
      <c r="AC23" s="86"/>
    </row>
    <row r="24" spans="1:29" s="51" customFormat="1" ht="15.95" customHeight="1" x14ac:dyDescent="0.15">
      <c r="A24" s="118"/>
      <c r="B24" s="47" t="s">
        <v>451</v>
      </c>
      <c r="C24" s="324">
        <v>560</v>
      </c>
      <c r="D24" s="329"/>
      <c r="E24" s="115"/>
      <c r="F24" s="47"/>
      <c r="G24" s="324"/>
      <c r="H24" s="329"/>
      <c r="I24" s="115"/>
      <c r="J24" s="47"/>
      <c r="K24" s="324"/>
      <c r="L24" s="329"/>
      <c r="M24" s="115"/>
      <c r="N24" s="47"/>
      <c r="O24" s="324"/>
      <c r="P24" s="329"/>
      <c r="Q24" s="115"/>
      <c r="R24" s="47"/>
      <c r="S24" s="113"/>
      <c r="T24" s="132"/>
      <c r="U24" s="115"/>
      <c r="V24" s="117"/>
      <c r="W24" s="117"/>
      <c r="X24" s="195"/>
      <c r="Y24" s="118"/>
      <c r="Z24" s="47"/>
      <c r="AA24" s="113"/>
      <c r="AB24" s="132"/>
      <c r="AC24" s="86"/>
    </row>
    <row r="25" spans="1:29" s="51" customFormat="1" ht="15.95" customHeight="1" x14ac:dyDescent="0.15">
      <c r="A25" s="99"/>
      <c r="B25" s="45" t="s">
        <v>452</v>
      </c>
      <c r="C25" s="325">
        <v>250</v>
      </c>
      <c r="D25" s="329"/>
      <c r="E25" s="115"/>
      <c r="F25" s="47"/>
      <c r="G25" s="324"/>
      <c r="H25" s="329"/>
      <c r="I25" s="115"/>
      <c r="J25" s="47"/>
      <c r="K25" s="324"/>
      <c r="L25" s="329"/>
      <c r="M25" s="115"/>
      <c r="N25" s="47"/>
      <c r="O25" s="324"/>
      <c r="P25" s="329"/>
      <c r="Q25" s="115"/>
      <c r="R25" s="47"/>
      <c r="S25" s="113"/>
      <c r="T25" s="132"/>
      <c r="U25" s="115"/>
      <c r="V25" s="117"/>
      <c r="W25" s="117"/>
      <c r="X25" s="195"/>
      <c r="Y25" s="118"/>
      <c r="Z25" s="47"/>
      <c r="AA25" s="113"/>
      <c r="AB25" s="132"/>
      <c r="AC25" s="86"/>
    </row>
    <row r="26" spans="1:29" s="51" customFormat="1" ht="15.95" customHeight="1" x14ac:dyDescent="0.15">
      <c r="A26" s="99"/>
      <c r="B26" s="45"/>
      <c r="C26" s="325"/>
      <c r="D26" s="330"/>
      <c r="E26" s="96"/>
      <c r="F26" s="45"/>
      <c r="G26" s="325"/>
      <c r="H26" s="330"/>
      <c r="I26" s="96"/>
      <c r="J26" s="45"/>
      <c r="K26" s="325"/>
      <c r="L26" s="330"/>
      <c r="M26" s="96"/>
      <c r="N26" s="45"/>
      <c r="O26" s="325"/>
      <c r="P26" s="330"/>
      <c r="Q26" s="96"/>
      <c r="R26" s="45"/>
      <c r="S26" s="94"/>
      <c r="T26" s="133"/>
      <c r="U26" s="96"/>
      <c r="V26" s="98"/>
      <c r="W26" s="98"/>
      <c r="X26" s="304"/>
      <c r="Y26" s="99"/>
      <c r="Z26" s="45"/>
      <c r="AA26" s="94"/>
      <c r="AB26" s="133"/>
      <c r="AC26" s="119"/>
    </row>
    <row r="27" spans="1:29" s="51" customFormat="1" ht="15.95" customHeight="1" x14ac:dyDescent="0.15">
      <c r="A27" s="99"/>
      <c r="B27" s="45" t="s">
        <v>323</v>
      </c>
      <c r="C27" s="325">
        <v>490</v>
      </c>
      <c r="D27" s="330"/>
      <c r="E27" s="96"/>
      <c r="F27" s="45"/>
      <c r="G27" s="325"/>
      <c r="H27" s="330"/>
      <c r="I27" s="96"/>
      <c r="J27" s="45"/>
      <c r="K27" s="325"/>
      <c r="L27" s="330"/>
      <c r="M27" s="96"/>
      <c r="N27" s="45"/>
      <c r="O27" s="325"/>
      <c r="P27" s="330"/>
      <c r="Q27" s="96"/>
      <c r="R27" s="45"/>
      <c r="S27" s="94"/>
      <c r="T27" s="133"/>
      <c r="U27" s="96"/>
      <c r="V27" s="98"/>
      <c r="W27" s="98"/>
      <c r="X27" s="304"/>
      <c r="Y27" s="99"/>
      <c r="Z27" s="45"/>
      <c r="AA27" s="94"/>
      <c r="AB27" s="133"/>
      <c r="AC27" s="119"/>
    </row>
    <row r="28" spans="1:29" s="51" customFormat="1" ht="15.95" customHeight="1" x14ac:dyDescent="0.15">
      <c r="A28" s="99"/>
      <c r="B28" s="45" t="s">
        <v>324</v>
      </c>
      <c r="C28" s="325">
        <v>580</v>
      </c>
      <c r="D28" s="330"/>
      <c r="E28" s="96"/>
      <c r="F28" s="45"/>
      <c r="G28" s="325"/>
      <c r="H28" s="330"/>
      <c r="I28" s="96"/>
      <c r="J28" s="45"/>
      <c r="K28" s="325"/>
      <c r="L28" s="330"/>
      <c r="M28" s="96"/>
      <c r="N28" s="45"/>
      <c r="O28" s="325"/>
      <c r="P28" s="330"/>
      <c r="Q28" s="96"/>
      <c r="R28" s="45"/>
      <c r="S28" s="94"/>
      <c r="T28" s="133"/>
      <c r="U28" s="96"/>
      <c r="V28" s="98"/>
      <c r="W28" s="98"/>
      <c r="X28" s="304"/>
      <c r="Y28" s="99"/>
      <c r="Z28" s="45"/>
      <c r="AA28" s="94"/>
      <c r="AB28" s="133"/>
      <c r="AC28" s="119"/>
    </row>
    <row r="29" spans="1:29" s="82" customFormat="1" ht="15.95" customHeight="1" x14ac:dyDescent="0.15">
      <c r="A29" s="196"/>
      <c r="B29" s="103" t="s">
        <v>15</v>
      </c>
      <c r="C29" s="360">
        <f>SUM(C15:C28)</f>
        <v>6800</v>
      </c>
      <c r="D29" s="361">
        <f>SUM(D15:D28)</f>
        <v>0</v>
      </c>
      <c r="E29" s="100"/>
      <c r="F29" s="103" t="s">
        <v>15</v>
      </c>
      <c r="G29" s="360">
        <f>SUM(G15:G28)</f>
        <v>140</v>
      </c>
      <c r="H29" s="361">
        <f>SUM(H15:H28)</f>
        <v>0</v>
      </c>
      <c r="I29" s="100"/>
      <c r="J29" s="103" t="s">
        <v>15</v>
      </c>
      <c r="K29" s="360">
        <f>SUM(K15:K28)</f>
        <v>50</v>
      </c>
      <c r="L29" s="361">
        <f>SUM(L15:L28)</f>
        <v>0</v>
      </c>
      <c r="M29" s="100"/>
      <c r="N29" s="103"/>
      <c r="O29" s="360"/>
      <c r="P29" s="362"/>
      <c r="Q29" s="100"/>
      <c r="R29" s="103"/>
      <c r="S29" s="101"/>
      <c r="T29" s="102"/>
      <c r="U29" s="100"/>
      <c r="V29" s="48"/>
      <c r="W29" s="101"/>
      <c r="X29" s="102"/>
      <c r="Y29" s="100"/>
      <c r="Z29" s="103"/>
      <c r="AA29" s="101"/>
      <c r="AB29" s="102"/>
      <c r="AC29" s="75"/>
    </row>
    <row r="30" spans="1:29" s="82" customFormat="1" ht="15.95" customHeight="1" x14ac:dyDescent="0.15">
      <c r="A30" s="196"/>
      <c r="B30" s="103" t="s">
        <v>275</v>
      </c>
      <c r="C30" s="101">
        <f>吾川・高岡1・土佐!C25+C29</f>
        <v>11530</v>
      </c>
      <c r="D30" s="102">
        <f>吾川・高岡1・土佐!D25+D29</f>
        <v>0</v>
      </c>
      <c r="E30" s="100"/>
      <c r="F30" s="103" t="s">
        <v>275</v>
      </c>
      <c r="G30" s="101">
        <f>吾川・高岡1・土佐!G25+G29</f>
        <v>310</v>
      </c>
      <c r="H30" s="102">
        <f>吾川・高岡1・土佐!H25+H29</f>
        <v>0</v>
      </c>
      <c r="I30" s="100"/>
      <c r="J30" s="103" t="s">
        <v>275</v>
      </c>
      <c r="K30" s="101">
        <f>吾川・高岡1・土佐!K25+K29</f>
        <v>120</v>
      </c>
      <c r="L30" s="102">
        <f>吾川・高岡1・土佐!L25+L29</f>
        <v>0</v>
      </c>
      <c r="M30" s="100"/>
      <c r="N30" s="103"/>
      <c r="O30" s="101"/>
      <c r="P30" s="102"/>
      <c r="Q30" s="100"/>
      <c r="R30" s="103"/>
      <c r="S30" s="101"/>
      <c r="T30" s="102"/>
      <c r="U30" s="100"/>
      <c r="V30" s="48"/>
      <c r="W30" s="101"/>
      <c r="X30" s="102"/>
      <c r="Y30" s="100"/>
      <c r="Z30" s="103" t="s">
        <v>275</v>
      </c>
      <c r="AA30" s="101">
        <f>吾川・高岡1・土佐!AA25+AA29</f>
        <v>70</v>
      </c>
      <c r="AB30" s="102">
        <f>吾川・高岡1・土佐!AB25+AB29</f>
        <v>0</v>
      </c>
      <c r="AC30" s="75"/>
    </row>
    <row r="31" spans="1:29" ht="15.95" customHeight="1" x14ac:dyDescent="0.15">
      <c r="B31" s="59" t="s">
        <v>246</v>
      </c>
      <c r="S31" s="124"/>
      <c r="T31" s="125"/>
      <c r="U31" s="14"/>
      <c r="V31" s="5"/>
      <c r="W31" s="5"/>
      <c r="X31" s="42"/>
      <c r="Y31" s="14"/>
      <c r="Z31" s="126"/>
      <c r="AA31" s="127"/>
      <c r="AB31" s="128" t="s">
        <v>401</v>
      </c>
    </row>
    <row r="32" spans="1:29" ht="15.95" customHeight="1" x14ac:dyDescent="0.15">
      <c r="B32" s="59"/>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sheetData>
  <sheetProtection algorithmName="SHA-512" hashValue="1DE1y85JCQ3YD1b42lJazK8kbUHvG/CShmSlWq8+dZS7FoCj1lZPNAt7k39YEH5gUb7FeO/TtpsdIhPq+mku8Q==" saltValue="5FsM4W+AD9SbvTN0Av2Fu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54"/>
  <sheetViews>
    <sheetView zoomScaleNormal="10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61" t="str">
        <f>高知旧市!AB1</f>
        <v>2025年4月</v>
      </c>
    </row>
    <row r="2" spans="1:30" ht="15" customHeight="1" x14ac:dyDescent="0.15">
      <c r="AB2" s="67" t="str">
        <f>高知旧市!AB2</f>
        <v>高知県部数表</v>
      </c>
    </row>
    <row r="3" spans="1:30" ht="15" customHeight="1" x14ac:dyDescent="0.15">
      <c r="AB3" s="68" t="s">
        <v>173</v>
      </c>
    </row>
    <row r="4" spans="1:30" ht="5.0999999999999996" customHeight="1" x14ac:dyDescent="0.15"/>
    <row r="5" spans="1:30" ht="15.95" customHeight="1" x14ac:dyDescent="0.15">
      <c r="A5" s="15"/>
      <c r="B5" s="69" t="s">
        <v>341</v>
      </c>
      <c r="C5" s="70" t="s">
        <v>4</v>
      </c>
      <c r="D5" s="71"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4">
        <v>7</v>
      </c>
      <c r="AD5" s="2"/>
    </row>
    <row r="6" spans="1:30" ht="15.95" customHeight="1" x14ac:dyDescent="0.15">
      <c r="A6" s="281"/>
      <c r="B6" s="282" t="s">
        <v>314</v>
      </c>
      <c r="C6" s="283"/>
      <c r="D6" s="284"/>
      <c r="E6" s="285"/>
      <c r="F6" s="286"/>
      <c r="G6" s="283"/>
      <c r="H6" s="284"/>
      <c r="I6" s="285"/>
      <c r="J6" s="287"/>
      <c r="K6" s="288" t="s">
        <v>248</v>
      </c>
      <c r="L6" s="289">
        <f>C10+G10</f>
        <v>2250</v>
      </c>
      <c r="M6" s="290"/>
      <c r="N6" s="286"/>
      <c r="O6" s="291" t="s">
        <v>247</v>
      </c>
      <c r="P6" s="292">
        <f>D10+H10</f>
        <v>0</v>
      </c>
      <c r="Q6" s="293"/>
      <c r="R6" s="294"/>
      <c r="S6" s="295"/>
      <c r="T6" s="296"/>
      <c r="U6" s="293"/>
      <c r="V6" s="297"/>
      <c r="W6" s="297"/>
      <c r="X6" s="298"/>
      <c r="Y6" s="293"/>
      <c r="Z6" s="299"/>
      <c r="AA6" s="300"/>
      <c r="AB6" s="301"/>
      <c r="AC6" s="86"/>
      <c r="AD6" s="2"/>
    </row>
    <row r="7" spans="1:30" s="51" customFormat="1" ht="15.95" customHeight="1" x14ac:dyDescent="0.15">
      <c r="A7" s="118"/>
      <c r="B7" s="47" t="s">
        <v>241</v>
      </c>
      <c r="C7" s="324">
        <v>660</v>
      </c>
      <c r="D7" s="354"/>
      <c r="E7" s="115"/>
      <c r="F7" s="47" t="s">
        <v>374</v>
      </c>
      <c r="G7" s="324">
        <v>30</v>
      </c>
      <c r="H7" s="354"/>
      <c r="I7" s="116"/>
      <c r="J7" s="47"/>
      <c r="K7" s="324"/>
      <c r="L7" s="354"/>
      <c r="M7" s="115"/>
      <c r="N7" s="47"/>
      <c r="O7" s="324"/>
      <c r="P7" s="354"/>
      <c r="Q7" s="115"/>
      <c r="R7" s="47"/>
      <c r="S7" s="324"/>
      <c r="T7" s="354"/>
      <c r="U7" s="115"/>
      <c r="V7" s="117"/>
      <c r="W7" s="117"/>
      <c r="X7" s="195"/>
      <c r="Y7" s="118"/>
      <c r="Z7" s="47"/>
      <c r="AA7" s="113"/>
      <c r="AB7" s="114"/>
      <c r="AC7" s="86" t="s">
        <v>319</v>
      </c>
    </row>
    <row r="8" spans="1:30" s="51" customFormat="1" ht="15.95" customHeight="1" x14ac:dyDescent="0.15">
      <c r="A8" s="118"/>
      <c r="B8" s="47" t="s">
        <v>435</v>
      </c>
      <c r="C8" s="324">
        <v>1560</v>
      </c>
      <c r="D8" s="354"/>
      <c r="E8" s="109"/>
      <c r="F8" s="49"/>
      <c r="G8" s="332"/>
      <c r="H8" s="355"/>
      <c r="I8" s="110"/>
      <c r="J8" s="49"/>
      <c r="K8" s="332"/>
      <c r="L8" s="355"/>
      <c r="M8" s="109"/>
      <c r="N8" s="49"/>
      <c r="O8" s="332"/>
      <c r="P8" s="355"/>
      <c r="Q8" s="109"/>
      <c r="R8" s="49"/>
      <c r="S8" s="332"/>
      <c r="T8" s="355"/>
      <c r="U8" s="109"/>
      <c r="V8" s="111"/>
      <c r="W8" s="111"/>
      <c r="X8" s="303"/>
      <c r="Y8" s="112"/>
      <c r="Z8" s="49"/>
      <c r="AA8" s="107"/>
      <c r="AB8" s="108"/>
      <c r="AC8" s="86" t="s">
        <v>320</v>
      </c>
    </row>
    <row r="9" spans="1:30" s="51" customFormat="1" ht="15.95" customHeight="1" x14ac:dyDescent="0.15">
      <c r="A9" s="118"/>
      <c r="B9" s="47"/>
      <c r="C9" s="324"/>
      <c r="D9" s="354"/>
      <c r="E9" s="109"/>
      <c r="F9" s="49"/>
      <c r="G9" s="332"/>
      <c r="H9" s="355"/>
      <c r="I9" s="110"/>
      <c r="J9" s="49"/>
      <c r="K9" s="332"/>
      <c r="L9" s="355"/>
      <c r="M9" s="109"/>
      <c r="N9" s="49"/>
      <c r="O9" s="332"/>
      <c r="P9" s="355"/>
      <c r="Q9" s="109"/>
      <c r="R9" s="49"/>
      <c r="S9" s="332"/>
      <c r="T9" s="355"/>
      <c r="U9" s="109"/>
      <c r="V9" s="111"/>
      <c r="W9" s="111"/>
      <c r="X9" s="303"/>
      <c r="Y9" s="112"/>
      <c r="Z9" s="49"/>
      <c r="AA9" s="107"/>
      <c r="AB9" s="108"/>
      <c r="AC9" s="86" t="s">
        <v>321</v>
      </c>
    </row>
    <row r="10" spans="1:30" s="82" customFormat="1" ht="15.95" customHeight="1" x14ac:dyDescent="0.15">
      <c r="A10" s="15"/>
      <c r="B10" s="103" t="s">
        <v>322</v>
      </c>
      <c r="C10" s="360">
        <f>SUM(C7:C9)</f>
        <v>2220</v>
      </c>
      <c r="D10" s="361">
        <f>SUM(D7:D9)</f>
        <v>0</v>
      </c>
      <c r="E10" s="100"/>
      <c r="F10" s="103" t="s">
        <v>15</v>
      </c>
      <c r="G10" s="360">
        <f>SUM(G7:G9)</f>
        <v>30</v>
      </c>
      <c r="H10" s="361">
        <f>SUM(H7:H9)</f>
        <v>0</v>
      </c>
      <c r="I10" s="100"/>
      <c r="J10" s="103"/>
      <c r="K10" s="360"/>
      <c r="L10" s="361"/>
      <c r="M10" s="100"/>
      <c r="N10" s="103"/>
      <c r="O10" s="360"/>
      <c r="P10" s="361"/>
      <c r="Q10" s="100"/>
      <c r="R10" s="103"/>
      <c r="S10" s="360"/>
      <c r="T10" s="361"/>
      <c r="U10" s="100"/>
      <c r="V10" s="103"/>
      <c r="W10" s="101"/>
      <c r="X10" s="104"/>
      <c r="Y10" s="100"/>
      <c r="Z10" s="103"/>
      <c r="AA10" s="101"/>
      <c r="AB10" s="102"/>
      <c r="AC10" s="86">
        <v>1</v>
      </c>
    </row>
    <row r="11" spans="1:30" s="106" customFormat="1" ht="15.95" customHeight="1" x14ac:dyDescent="0.15">
      <c r="A11" s="199"/>
      <c r="B11" s="209" t="s">
        <v>295</v>
      </c>
      <c r="C11" s="201"/>
      <c r="D11" s="202"/>
      <c r="E11" s="198"/>
      <c r="F11" s="203"/>
      <c r="G11" s="201"/>
      <c r="H11" s="202"/>
      <c r="I11" s="198"/>
      <c r="J11" s="204"/>
      <c r="K11" s="205" t="s">
        <v>296</v>
      </c>
      <c r="L11" s="206">
        <f>C18+G18+K18+O18+S18+AA18</f>
        <v>8540</v>
      </c>
      <c r="M11" s="207"/>
      <c r="N11" s="203"/>
      <c r="O11" s="208" t="s">
        <v>297</v>
      </c>
      <c r="P11" s="197">
        <f>D18+H18+L18+P18+T18+AB18</f>
        <v>0</v>
      </c>
      <c r="Q11" s="250"/>
      <c r="R11" s="251"/>
      <c r="S11" s="252"/>
      <c r="T11" s="253"/>
      <c r="U11" s="250"/>
      <c r="V11" s="254"/>
      <c r="W11" s="254"/>
      <c r="X11" s="255"/>
      <c r="Y11" s="250"/>
      <c r="Z11" s="256"/>
      <c r="AA11" s="257"/>
      <c r="AB11" s="258"/>
      <c r="AC11" s="86"/>
    </row>
    <row r="12" spans="1:30" s="51" customFormat="1" ht="15.75" customHeight="1" x14ac:dyDescent="0.15">
      <c r="A12" s="118"/>
      <c r="B12" s="47" t="s">
        <v>376</v>
      </c>
      <c r="C12" s="324">
        <v>1800</v>
      </c>
      <c r="D12" s="354"/>
      <c r="E12" s="109"/>
      <c r="F12" s="49" t="s">
        <v>357</v>
      </c>
      <c r="G12" s="332">
        <v>1000</v>
      </c>
      <c r="H12" s="355"/>
      <c r="I12" s="110"/>
      <c r="J12" s="49" t="s">
        <v>357</v>
      </c>
      <c r="K12" s="332">
        <v>700</v>
      </c>
      <c r="L12" s="355"/>
      <c r="M12" s="109"/>
      <c r="N12" s="49" t="s">
        <v>357</v>
      </c>
      <c r="O12" s="332">
        <v>130</v>
      </c>
      <c r="P12" s="355"/>
      <c r="Q12" s="109"/>
      <c r="R12" s="49" t="s">
        <v>357</v>
      </c>
      <c r="S12" s="332">
        <v>60</v>
      </c>
      <c r="T12" s="355"/>
      <c r="U12" s="109"/>
      <c r="V12" s="111"/>
      <c r="W12" s="111"/>
      <c r="X12" s="303"/>
      <c r="Y12" s="112"/>
      <c r="Z12" s="49" t="s">
        <v>357</v>
      </c>
      <c r="AA12" s="332">
        <v>160</v>
      </c>
      <c r="AB12" s="108"/>
      <c r="AC12" s="86" t="s">
        <v>298</v>
      </c>
    </row>
    <row r="13" spans="1:30" s="51" customFormat="1" ht="15.95" customHeight="1" x14ac:dyDescent="0.15">
      <c r="A13" s="118"/>
      <c r="B13" s="47" t="s">
        <v>377</v>
      </c>
      <c r="C13" s="324">
        <v>1380</v>
      </c>
      <c r="D13" s="354"/>
      <c r="E13" s="115"/>
      <c r="F13" s="47"/>
      <c r="G13" s="324"/>
      <c r="H13" s="354"/>
      <c r="I13" s="116"/>
      <c r="J13" s="47"/>
      <c r="K13" s="324"/>
      <c r="L13" s="354"/>
      <c r="M13" s="115"/>
      <c r="N13" s="47"/>
      <c r="O13" s="324"/>
      <c r="P13" s="354"/>
      <c r="Q13" s="115"/>
      <c r="R13" s="47"/>
      <c r="S13" s="324"/>
      <c r="T13" s="354"/>
      <c r="U13" s="115"/>
      <c r="V13" s="117"/>
      <c r="W13" s="117"/>
      <c r="X13" s="195"/>
      <c r="Y13" s="118"/>
      <c r="Z13" s="47"/>
      <c r="AA13" s="324"/>
      <c r="AB13" s="114"/>
      <c r="AC13" s="86" t="s">
        <v>299</v>
      </c>
    </row>
    <row r="14" spans="1:30" s="51" customFormat="1" ht="15.95" customHeight="1" x14ac:dyDescent="0.15">
      <c r="A14" s="118"/>
      <c r="B14" s="47" t="s">
        <v>23</v>
      </c>
      <c r="C14" s="324">
        <v>1380</v>
      </c>
      <c r="D14" s="354"/>
      <c r="E14" s="115"/>
      <c r="F14" s="47"/>
      <c r="G14" s="324"/>
      <c r="H14" s="354"/>
      <c r="I14" s="116"/>
      <c r="J14" s="47"/>
      <c r="K14" s="324"/>
      <c r="L14" s="354"/>
      <c r="M14" s="115"/>
      <c r="N14" s="47"/>
      <c r="O14" s="324"/>
      <c r="P14" s="354"/>
      <c r="Q14" s="115"/>
      <c r="R14" s="47"/>
      <c r="S14" s="324"/>
      <c r="T14" s="354"/>
      <c r="U14" s="115"/>
      <c r="V14" s="117"/>
      <c r="W14" s="117"/>
      <c r="X14" s="195"/>
      <c r="Y14" s="118"/>
      <c r="Z14" s="47"/>
      <c r="AA14" s="324"/>
      <c r="AB14" s="114"/>
      <c r="AC14" s="86" t="s">
        <v>300</v>
      </c>
    </row>
    <row r="15" spans="1:30" s="51" customFormat="1" ht="15.95" customHeight="1" x14ac:dyDescent="0.15">
      <c r="A15" s="112"/>
      <c r="B15" s="49" t="s">
        <v>373</v>
      </c>
      <c r="C15" s="332">
        <v>780</v>
      </c>
      <c r="D15" s="355"/>
      <c r="E15" s="109"/>
      <c r="F15" s="49"/>
      <c r="G15" s="332"/>
      <c r="H15" s="355"/>
      <c r="I15" s="109"/>
      <c r="J15" s="49"/>
      <c r="K15" s="332"/>
      <c r="L15" s="355"/>
      <c r="M15" s="109"/>
      <c r="N15" s="49"/>
      <c r="O15" s="332"/>
      <c r="P15" s="355"/>
      <c r="Q15" s="109"/>
      <c r="R15" s="49"/>
      <c r="S15" s="332"/>
      <c r="T15" s="355"/>
      <c r="U15" s="109"/>
      <c r="V15" s="111"/>
      <c r="W15" s="111"/>
      <c r="X15" s="303"/>
      <c r="Y15" s="112"/>
      <c r="Z15" s="49"/>
      <c r="AA15" s="332"/>
      <c r="AB15" s="108"/>
      <c r="AC15" s="86" t="s">
        <v>301</v>
      </c>
    </row>
    <row r="16" spans="1:30" s="51" customFormat="1" ht="15.95" customHeight="1" x14ac:dyDescent="0.15">
      <c r="A16" s="118"/>
      <c r="B16" s="47" t="s">
        <v>66</v>
      </c>
      <c r="C16" s="324">
        <v>590</v>
      </c>
      <c r="D16" s="354"/>
      <c r="E16" s="109"/>
      <c r="F16" s="49"/>
      <c r="G16" s="332"/>
      <c r="H16" s="355"/>
      <c r="I16" s="109"/>
      <c r="J16" s="49"/>
      <c r="K16" s="332"/>
      <c r="L16" s="355"/>
      <c r="M16" s="109"/>
      <c r="N16" s="49"/>
      <c r="O16" s="332"/>
      <c r="P16" s="355"/>
      <c r="Q16" s="109"/>
      <c r="R16" s="49"/>
      <c r="S16" s="332"/>
      <c r="T16" s="355"/>
      <c r="U16" s="109"/>
      <c r="V16" s="111"/>
      <c r="W16" s="111"/>
      <c r="X16" s="303"/>
      <c r="Y16" s="112"/>
      <c r="Z16" s="49"/>
      <c r="AA16" s="332"/>
      <c r="AB16" s="108"/>
    </row>
    <row r="17" spans="1:29" s="51" customFormat="1" ht="15.95" customHeight="1" x14ac:dyDescent="0.15">
      <c r="A17" s="81"/>
      <c r="B17" s="76" t="s">
        <v>240</v>
      </c>
      <c r="C17" s="331">
        <v>560</v>
      </c>
      <c r="D17" s="349"/>
      <c r="E17" s="115"/>
      <c r="F17" s="47"/>
      <c r="G17" s="324"/>
      <c r="H17" s="354"/>
      <c r="I17" s="115"/>
      <c r="J17" s="47"/>
      <c r="K17" s="324"/>
      <c r="L17" s="354"/>
      <c r="M17" s="115"/>
      <c r="N17" s="47"/>
      <c r="O17" s="324"/>
      <c r="P17" s="354"/>
      <c r="Q17" s="115"/>
      <c r="R17" s="47"/>
      <c r="S17" s="324"/>
      <c r="T17" s="354"/>
      <c r="U17" s="115"/>
      <c r="V17" s="117"/>
      <c r="W17" s="117"/>
      <c r="X17" s="195"/>
      <c r="Y17" s="118"/>
      <c r="Z17" s="47"/>
      <c r="AA17" s="324"/>
      <c r="AB17" s="114"/>
      <c r="AC17" s="86" t="s">
        <v>65</v>
      </c>
    </row>
    <row r="18" spans="1:29" s="82" customFormat="1" ht="15.95" customHeight="1" x14ac:dyDescent="0.15">
      <c r="A18" s="15"/>
      <c r="B18" s="103" t="s">
        <v>198</v>
      </c>
      <c r="C18" s="101">
        <f>SUM(C12:C17)</f>
        <v>6490</v>
      </c>
      <c r="D18" s="102">
        <f>SUM(D12:D17)</f>
        <v>0</v>
      </c>
      <c r="E18" s="100"/>
      <c r="F18" s="103" t="s">
        <v>15</v>
      </c>
      <c r="G18" s="101">
        <f>SUM(G12:G17)</f>
        <v>1000</v>
      </c>
      <c r="H18" s="102">
        <f>SUM(H12:H17)</f>
        <v>0</v>
      </c>
      <c r="I18" s="100"/>
      <c r="J18" s="103" t="s">
        <v>15</v>
      </c>
      <c r="K18" s="101">
        <f>SUM(K12:K17)</f>
        <v>700</v>
      </c>
      <c r="L18" s="102">
        <f>SUM(L12:L17)</f>
        <v>0</v>
      </c>
      <c r="M18" s="100"/>
      <c r="N18" s="103" t="s">
        <v>15</v>
      </c>
      <c r="O18" s="101">
        <f>SUM(O12:O17)</f>
        <v>130</v>
      </c>
      <c r="P18" s="102">
        <f>SUM(P12:P17)</f>
        <v>0</v>
      </c>
      <c r="Q18" s="100"/>
      <c r="R18" s="103" t="s">
        <v>15</v>
      </c>
      <c r="S18" s="101">
        <f>SUM(S12:S17)</f>
        <v>60</v>
      </c>
      <c r="T18" s="102">
        <f>SUM(T12:T17)</f>
        <v>0</v>
      </c>
      <c r="U18" s="100"/>
      <c r="V18" s="103"/>
      <c r="W18" s="101"/>
      <c r="X18" s="104"/>
      <c r="Y18" s="100"/>
      <c r="Z18" s="103" t="s">
        <v>15</v>
      </c>
      <c r="AA18" s="101">
        <f>SUM(AA12:AA17)</f>
        <v>160</v>
      </c>
      <c r="AB18" s="102">
        <f>SUM(AB12:AB17)</f>
        <v>0</v>
      </c>
      <c r="AC18" s="86" t="s">
        <v>67</v>
      </c>
    </row>
    <row r="19" spans="1:29" s="121" customFormat="1" ht="15.95" customHeight="1" x14ac:dyDescent="0.15">
      <c r="A19" s="199"/>
      <c r="B19" s="209" t="s">
        <v>62</v>
      </c>
      <c r="C19" s="201"/>
      <c r="D19" s="202"/>
      <c r="E19" s="198"/>
      <c r="F19" s="203"/>
      <c r="G19" s="201"/>
      <c r="H19" s="202"/>
      <c r="I19" s="198"/>
      <c r="J19" s="204"/>
      <c r="K19" s="205" t="s">
        <v>69</v>
      </c>
      <c r="L19" s="206">
        <f>C24+G24+K24+O24+S24+AA24</f>
        <v>3400</v>
      </c>
      <c r="M19" s="207"/>
      <c r="N19" s="203"/>
      <c r="O19" s="208" t="s">
        <v>70</v>
      </c>
      <c r="P19" s="197">
        <f>D24+H24+L24+P24+T24+AB24</f>
        <v>0</v>
      </c>
      <c r="Q19" s="250"/>
      <c r="R19" s="251"/>
      <c r="S19" s="252"/>
      <c r="T19" s="253"/>
      <c r="U19" s="250"/>
      <c r="V19" s="254"/>
      <c r="W19" s="254"/>
      <c r="X19" s="255"/>
      <c r="Y19" s="250"/>
      <c r="Z19" s="256"/>
      <c r="AA19" s="257"/>
      <c r="AB19" s="258"/>
      <c r="AC19" s="119" t="s">
        <v>68</v>
      </c>
    </row>
    <row r="20" spans="1:29" s="51" customFormat="1" ht="15.95" customHeight="1" x14ac:dyDescent="0.15">
      <c r="A20" s="118"/>
      <c r="B20" s="49" t="s">
        <v>294</v>
      </c>
      <c r="C20" s="332">
        <v>2350</v>
      </c>
      <c r="D20" s="355"/>
      <c r="E20" s="109"/>
      <c r="F20" s="49" t="s">
        <v>418</v>
      </c>
      <c r="G20" s="332">
        <v>400</v>
      </c>
      <c r="H20" s="355"/>
      <c r="I20" s="109"/>
      <c r="J20" s="49" t="s">
        <v>417</v>
      </c>
      <c r="K20" s="332"/>
      <c r="L20" s="355"/>
      <c r="M20" s="109"/>
      <c r="N20" s="49" t="s">
        <v>418</v>
      </c>
      <c r="O20" s="332">
        <v>80</v>
      </c>
      <c r="P20" s="355"/>
      <c r="Q20" s="109"/>
      <c r="R20" s="49" t="s">
        <v>417</v>
      </c>
      <c r="S20" s="332"/>
      <c r="T20" s="355"/>
      <c r="U20" s="109"/>
      <c r="V20" s="111"/>
      <c r="W20" s="111"/>
      <c r="X20" s="303"/>
      <c r="Y20" s="112"/>
      <c r="Z20" s="49" t="s">
        <v>418</v>
      </c>
      <c r="AA20" s="332">
        <v>30</v>
      </c>
      <c r="AB20" s="355"/>
      <c r="AC20" s="86" t="s">
        <v>71</v>
      </c>
    </row>
    <row r="21" spans="1:29" s="51" customFormat="1" ht="15.95" customHeight="1" x14ac:dyDescent="0.15">
      <c r="A21" s="118"/>
      <c r="B21" s="47"/>
      <c r="C21" s="324"/>
      <c r="D21" s="354"/>
      <c r="E21" s="115"/>
      <c r="F21" s="47"/>
      <c r="G21" s="324"/>
      <c r="H21" s="354"/>
      <c r="I21" s="115"/>
      <c r="J21" s="49" t="s">
        <v>442</v>
      </c>
      <c r="K21" s="324"/>
      <c r="L21" s="354"/>
      <c r="M21" s="115"/>
      <c r="N21" s="47"/>
      <c r="O21" s="324"/>
      <c r="P21" s="354"/>
      <c r="Q21" s="115"/>
      <c r="R21" s="49" t="s">
        <v>442</v>
      </c>
      <c r="S21" s="324"/>
      <c r="T21" s="354"/>
      <c r="U21" s="115"/>
      <c r="V21" s="117"/>
      <c r="W21" s="117"/>
      <c r="X21" s="195"/>
      <c r="Y21" s="118"/>
      <c r="Z21" s="47"/>
      <c r="AA21" s="324"/>
      <c r="AB21" s="354"/>
      <c r="AC21" s="86" t="s">
        <v>72</v>
      </c>
    </row>
    <row r="22" spans="1:29" s="51" customFormat="1" ht="15.95" customHeight="1" x14ac:dyDescent="0.15">
      <c r="A22" s="118"/>
      <c r="B22" s="47"/>
      <c r="C22" s="324"/>
      <c r="D22" s="354"/>
      <c r="E22" s="115"/>
      <c r="F22" s="47"/>
      <c r="G22" s="324"/>
      <c r="H22" s="354"/>
      <c r="I22" s="115"/>
      <c r="J22" s="47"/>
      <c r="K22" s="324"/>
      <c r="L22" s="354"/>
      <c r="M22" s="115"/>
      <c r="N22" s="47"/>
      <c r="O22" s="324"/>
      <c r="P22" s="354"/>
      <c r="Q22" s="115"/>
      <c r="R22" s="47"/>
      <c r="S22" s="324"/>
      <c r="T22" s="354"/>
      <c r="U22" s="115"/>
      <c r="V22" s="117"/>
      <c r="W22" s="117"/>
      <c r="X22" s="195"/>
      <c r="Y22" s="118"/>
      <c r="Z22" s="47"/>
      <c r="AA22" s="324"/>
      <c r="AB22" s="354"/>
      <c r="AC22" s="86"/>
    </row>
    <row r="23" spans="1:29" s="51" customFormat="1" ht="15.95" customHeight="1" x14ac:dyDescent="0.15">
      <c r="A23" s="118"/>
      <c r="B23" s="47" t="s">
        <v>242</v>
      </c>
      <c r="C23" s="324">
        <v>540</v>
      </c>
      <c r="D23" s="354"/>
      <c r="E23" s="115"/>
      <c r="F23" s="47"/>
      <c r="G23" s="324"/>
      <c r="H23" s="354"/>
      <c r="I23" s="115"/>
      <c r="J23" s="47"/>
      <c r="K23" s="324"/>
      <c r="L23" s="354"/>
      <c r="M23" s="115"/>
      <c r="N23" s="47"/>
      <c r="O23" s="324"/>
      <c r="P23" s="354"/>
      <c r="Q23" s="115"/>
      <c r="R23" s="47"/>
      <c r="S23" s="324"/>
      <c r="T23" s="354"/>
      <c r="U23" s="115"/>
      <c r="V23" s="117"/>
      <c r="W23" s="117"/>
      <c r="X23" s="195"/>
      <c r="Y23" s="118"/>
      <c r="Z23" s="47"/>
      <c r="AA23" s="324"/>
      <c r="AB23" s="354"/>
      <c r="AC23" s="86" t="s">
        <v>73</v>
      </c>
    </row>
    <row r="24" spans="1:29" s="82" customFormat="1" ht="15.95" customHeight="1" x14ac:dyDescent="0.15">
      <c r="A24" s="15"/>
      <c r="B24" s="103" t="s">
        <v>198</v>
      </c>
      <c r="C24" s="101">
        <f>SUM(C20:C23)</f>
        <v>2890</v>
      </c>
      <c r="D24" s="102">
        <f>SUM(D20:D23)</f>
        <v>0</v>
      </c>
      <c r="E24" s="100"/>
      <c r="F24" s="103" t="s">
        <v>15</v>
      </c>
      <c r="G24" s="101">
        <f>SUM(G20:G23)</f>
        <v>400</v>
      </c>
      <c r="H24" s="102">
        <f>SUM(H20:H23)</f>
        <v>0</v>
      </c>
      <c r="I24" s="100"/>
      <c r="J24" s="103"/>
      <c r="K24" s="101"/>
      <c r="L24" s="102"/>
      <c r="M24" s="100"/>
      <c r="N24" s="103" t="s">
        <v>15</v>
      </c>
      <c r="O24" s="101">
        <f>SUM(O20:O23)</f>
        <v>80</v>
      </c>
      <c r="P24" s="102">
        <f>SUM(P20:P23)</f>
        <v>0</v>
      </c>
      <c r="Q24" s="100"/>
      <c r="R24" s="103"/>
      <c r="S24" s="101"/>
      <c r="T24" s="102"/>
      <c r="U24" s="100"/>
      <c r="V24" s="103"/>
      <c r="W24" s="101"/>
      <c r="X24" s="104"/>
      <c r="Y24" s="100"/>
      <c r="Z24" s="103" t="s">
        <v>15</v>
      </c>
      <c r="AA24" s="101">
        <f>SUM(AA20:AA23)</f>
        <v>30</v>
      </c>
      <c r="AB24" s="102">
        <f>SUM(AB20:AB23)</f>
        <v>0</v>
      </c>
      <c r="AC24" s="119" t="s">
        <v>74</v>
      </c>
    </row>
    <row r="25" spans="1:29" s="121" customFormat="1" ht="15.95" customHeight="1" x14ac:dyDescent="0.15">
      <c r="A25" s="199"/>
      <c r="B25" s="209" t="s">
        <v>75</v>
      </c>
      <c r="C25" s="201"/>
      <c r="D25" s="202"/>
      <c r="E25" s="198"/>
      <c r="F25" s="203"/>
      <c r="G25" s="201"/>
      <c r="H25" s="202"/>
      <c r="I25" s="198"/>
      <c r="J25" s="204"/>
      <c r="K25" s="205" t="s">
        <v>76</v>
      </c>
      <c r="L25" s="206">
        <f>C30+G30+K30+O30+S30+AA30</f>
        <v>4570</v>
      </c>
      <c r="M25" s="207"/>
      <c r="N25" s="203"/>
      <c r="O25" s="208" t="s">
        <v>77</v>
      </c>
      <c r="P25" s="197">
        <f>D30+H30+L30+P30+T30+AB30</f>
        <v>0</v>
      </c>
      <c r="Q25" s="250"/>
      <c r="R25" s="251"/>
      <c r="S25" s="252"/>
      <c r="T25" s="253"/>
      <c r="U25" s="250"/>
      <c r="V25" s="254"/>
      <c r="W25" s="254"/>
      <c r="X25" s="255"/>
      <c r="Y25" s="250"/>
      <c r="Z25" s="256"/>
      <c r="AA25" s="257"/>
      <c r="AB25" s="258"/>
      <c r="AC25" s="86" t="s">
        <v>78</v>
      </c>
    </row>
    <row r="26" spans="1:29" s="51" customFormat="1" ht="15.95" customHeight="1" x14ac:dyDescent="0.15">
      <c r="A26" s="81"/>
      <c r="B26" s="76" t="s">
        <v>243</v>
      </c>
      <c r="C26" s="331">
        <v>2730</v>
      </c>
      <c r="D26" s="349"/>
      <c r="E26" s="79"/>
      <c r="F26" s="76" t="s">
        <v>419</v>
      </c>
      <c r="G26" s="331">
        <v>1000</v>
      </c>
      <c r="H26" s="349"/>
      <c r="I26" s="79"/>
      <c r="J26" s="76" t="s">
        <v>420</v>
      </c>
      <c r="K26" s="331"/>
      <c r="L26" s="349"/>
      <c r="M26" s="79"/>
      <c r="N26" s="76" t="s">
        <v>420</v>
      </c>
      <c r="O26" s="331"/>
      <c r="P26" s="349"/>
      <c r="Q26" s="79"/>
      <c r="R26" s="76" t="s">
        <v>420</v>
      </c>
      <c r="S26" s="331"/>
      <c r="T26" s="349"/>
      <c r="U26" s="79"/>
      <c r="V26" s="80"/>
      <c r="W26" s="80"/>
      <c r="X26" s="193"/>
      <c r="Y26" s="81"/>
      <c r="Z26" s="76" t="s">
        <v>420</v>
      </c>
      <c r="AA26" s="331"/>
      <c r="AB26" s="78"/>
      <c r="AC26" s="86"/>
    </row>
    <row r="27" spans="1:29" s="51" customFormat="1" ht="15.95" customHeight="1" x14ac:dyDescent="0.15">
      <c r="A27" s="118"/>
      <c r="B27" s="47"/>
      <c r="C27" s="326"/>
      <c r="D27" s="354"/>
      <c r="E27" s="115"/>
      <c r="F27" s="47"/>
      <c r="G27" s="326"/>
      <c r="H27" s="354"/>
      <c r="I27" s="115"/>
      <c r="J27" s="47"/>
      <c r="K27" s="326"/>
      <c r="L27" s="354"/>
      <c r="M27" s="115"/>
      <c r="N27" s="47"/>
      <c r="O27" s="326"/>
      <c r="P27" s="354"/>
      <c r="Q27" s="116"/>
      <c r="R27" s="47"/>
      <c r="S27" s="326"/>
      <c r="T27" s="354"/>
      <c r="U27" s="115"/>
      <c r="V27" s="117"/>
      <c r="W27" s="117"/>
      <c r="X27" s="195"/>
      <c r="Y27" s="118"/>
      <c r="Z27" s="47"/>
      <c r="AA27" s="326"/>
      <c r="AB27" s="114"/>
      <c r="AC27" s="86" t="s">
        <v>79</v>
      </c>
    </row>
    <row r="28" spans="1:29" s="51" customFormat="1" ht="15.95" customHeight="1" x14ac:dyDescent="0.15">
      <c r="A28" s="118"/>
      <c r="B28" s="47" t="s">
        <v>244</v>
      </c>
      <c r="C28" s="326">
        <v>420</v>
      </c>
      <c r="D28" s="354"/>
      <c r="E28" s="115"/>
      <c r="F28" s="47"/>
      <c r="G28" s="326"/>
      <c r="H28" s="354"/>
      <c r="I28" s="115"/>
      <c r="J28" s="47"/>
      <c r="K28" s="326"/>
      <c r="L28" s="354"/>
      <c r="M28" s="115"/>
      <c r="N28" s="47"/>
      <c r="O28" s="326"/>
      <c r="P28" s="354"/>
      <c r="Q28" s="115"/>
      <c r="R28" s="47"/>
      <c r="S28" s="326"/>
      <c r="T28" s="354"/>
      <c r="U28" s="115"/>
      <c r="V28" s="117"/>
      <c r="W28" s="117"/>
      <c r="X28" s="195"/>
      <c r="Y28" s="118"/>
      <c r="Z28" s="47"/>
      <c r="AA28" s="326"/>
      <c r="AB28" s="114"/>
      <c r="AC28" s="86" t="s">
        <v>80</v>
      </c>
    </row>
    <row r="29" spans="1:29" s="51" customFormat="1" ht="15.95" customHeight="1" x14ac:dyDescent="0.15">
      <c r="A29" s="99"/>
      <c r="B29" s="45" t="s">
        <v>436</v>
      </c>
      <c r="C29" s="327">
        <v>420</v>
      </c>
      <c r="D29" s="356"/>
      <c r="E29" s="96"/>
      <c r="F29" s="45"/>
      <c r="G29" s="327"/>
      <c r="H29" s="356"/>
      <c r="I29" s="96"/>
      <c r="J29" s="45" t="s">
        <v>437</v>
      </c>
      <c r="K29" s="327"/>
      <c r="L29" s="356"/>
      <c r="M29" s="96"/>
      <c r="N29" s="45" t="s">
        <v>437</v>
      </c>
      <c r="O29" s="327"/>
      <c r="P29" s="356"/>
      <c r="Q29" s="96"/>
      <c r="R29" s="45"/>
      <c r="S29" s="327"/>
      <c r="T29" s="356"/>
      <c r="U29" s="96"/>
      <c r="V29" s="98"/>
      <c r="W29" s="98"/>
      <c r="X29" s="304"/>
      <c r="Y29" s="99"/>
      <c r="Z29" s="45" t="s">
        <v>437</v>
      </c>
      <c r="AA29" s="327"/>
      <c r="AB29" s="95"/>
      <c r="AC29" s="119" t="s">
        <v>81</v>
      </c>
    </row>
    <row r="30" spans="1:29" s="82" customFormat="1" ht="15.95" customHeight="1" x14ac:dyDescent="0.15">
      <c r="A30" s="15"/>
      <c r="B30" s="103" t="s">
        <v>198</v>
      </c>
      <c r="C30" s="101">
        <f>SUM(C26:C29)</f>
        <v>3570</v>
      </c>
      <c r="D30" s="102">
        <f>SUM(D26:D29)</f>
        <v>0</v>
      </c>
      <c r="E30" s="100"/>
      <c r="F30" s="103" t="s">
        <v>198</v>
      </c>
      <c r="G30" s="101">
        <f>SUM(G26:G29)</f>
        <v>1000</v>
      </c>
      <c r="H30" s="102">
        <f>SUM(H26:H29)</f>
        <v>0</v>
      </c>
      <c r="I30" s="100"/>
      <c r="J30" s="103"/>
      <c r="K30" s="101"/>
      <c r="L30" s="102"/>
      <c r="M30" s="100"/>
      <c r="N30" s="103"/>
      <c r="O30" s="101"/>
      <c r="P30" s="102"/>
      <c r="Q30" s="100"/>
      <c r="R30" s="103"/>
      <c r="S30" s="101"/>
      <c r="T30" s="102"/>
      <c r="U30" s="100"/>
      <c r="V30" s="103"/>
      <c r="W30" s="101"/>
      <c r="X30" s="104"/>
      <c r="Y30" s="100"/>
      <c r="Z30" s="103"/>
      <c r="AA30" s="101"/>
      <c r="AB30" s="102"/>
      <c r="AC30" s="86">
        <v>2</v>
      </c>
    </row>
    <row r="31" spans="1:29" s="121" customFormat="1" ht="15.95" customHeight="1" x14ac:dyDescent="0.15">
      <c r="A31" s="199"/>
      <c r="B31" s="209" t="s">
        <v>304</v>
      </c>
      <c r="C31" s="201"/>
      <c r="D31" s="202"/>
      <c r="E31" s="198"/>
      <c r="F31" s="203"/>
      <c r="G31" s="201"/>
      <c r="H31" s="202"/>
      <c r="I31" s="198"/>
      <c r="J31" s="204"/>
      <c r="K31" s="205" t="s">
        <v>280</v>
      </c>
      <c r="L31" s="206">
        <f>C34</f>
        <v>1420</v>
      </c>
      <c r="M31" s="207"/>
      <c r="N31" s="203"/>
      <c r="O31" s="208" t="s">
        <v>249</v>
      </c>
      <c r="P31" s="197">
        <f>D34</f>
        <v>0</v>
      </c>
      <c r="Q31" s="250"/>
      <c r="R31" s="251"/>
      <c r="S31" s="252"/>
      <c r="T31" s="253"/>
      <c r="U31" s="250"/>
      <c r="V31" s="254"/>
      <c r="W31" s="254"/>
      <c r="X31" s="255"/>
      <c r="Y31" s="250"/>
      <c r="Z31" s="256"/>
      <c r="AA31" s="257"/>
      <c r="AB31" s="258"/>
      <c r="AC31" s="75"/>
    </row>
    <row r="32" spans="1:29" s="51" customFormat="1" ht="15.95" customHeight="1" x14ac:dyDescent="0.15">
      <c r="A32" s="81"/>
      <c r="B32" s="76" t="s">
        <v>245</v>
      </c>
      <c r="C32" s="358">
        <v>1050</v>
      </c>
      <c r="D32" s="349"/>
      <c r="E32" s="79"/>
      <c r="F32" s="76"/>
      <c r="G32" s="77"/>
      <c r="H32" s="78"/>
      <c r="I32" s="79"/>
      <c r="J32" s="76"/>
      <c r="K32" s="77"/>
      <c r="L32" s="78"/>
      <c r="M32" s="79"/>
      <c r="N32" s="76"/>
      <c r="O32" s="77"/>
      <c r="P32" s="78"/>
      <c r="Q32" s="79"/>
      <c r="R32" s="76"/>
      <c r="S32" s="77"/>
      <c r="T32" s="78"/>
      <c r="U32" s="79"/>
      <c r="V32" s="80"/>
      <c r="W32" s="80"/>
      <c r="X32" s="193"/>
      <c r="Y32" s="81"/>
      <c r="Z32" s="76"/>
      <c r="AA32" s="77"/>
      <c r="AB32" s="78"/>
      <c r="AC32" s="66"/>
    </row>
    <row r="33" spans="1:29" s="51" customFormat="1" ht="15.95" customHeight="1" x14ac:dyDescent="0.15">
      <c r="A33" s="99"/>
      <c r="B33" s="45" t="s">
        <v>24</v>
      </c>
      <c r="C33" s="327">
        <v>370</v>
      </c>
      <c r="D33" s="356"/>
      <c r="E33" s="96"/>
      <c r="F33" s="45"/>
      <c r="G33" s="123"/>
      <c r="H33" s="95"/>
      <c r="I33" s="96"/>
      <c r="J33" s="45"/>
      <c r="K33" s="123"/>
      <c r="L33" s="95"/>
      <c r="M33" s="96"/>
      <c r="N33" s="45"/>
      <c r="O33" s="123"/>
      <c r="P33" s="95"/>
      <c r="Q33" s="96"/>
      <c r="R33" s="45"/>
      <c r="S33" s="123"/>
      <c r="T33" s="95"/>
      <c r="U33" s="96"/>
      <c r="V33" s="98"/>
      <c r="W33" s="98"/>
      <c r="X33" s="304"/>
      <c r="Y33" s="99"/>
      <c r="Z33" s="45"/>
      <c r="AA33" s="123"/>
      <c r="AB33" s="95"/>
      <c r="AC33" s="66"/>
    </row>
    <row r="34" spans="1:29" s="51" customFormat="1" ht="15.95" customHeight="1" x14ac:dyDescent="0.15">
      <c r="A34" s="15"/>
      <c r="B34" s="103" t="s">
        <v>198</v>
      </c>
      <c r="C34" s="306">
        <f>SUM(C32:C33)</f>
        <v>1420</v>
      </c>
      <c r="D34" s="102">
        <f>SUM(D32:D33)</f>
        <v>0</v>
      </c>
      <c r="E34" s="100"/>
      <c r="F34" s="103"/>
      <c r="G34" s="101"/>
      <c r="H34" s="104"/>
      <c r="I34" s="100"/>
      <c r="J34" s="103"/>
      <c r="K34" s="101"/>
      <c r="L34" s="104"/>
      <c r="M34" s="100"/>
      <c r="N34" s="103"/>
      <c r="O34" s="101"/>
      <c r="P34" s="104"/>
      <c r="Q34" s="100"/>
      <c r="R34" s="103"/>
      <c r="S34" s="101"/>
      <c r="T34" s="104"/>
      <c r="U34" s="100"/>
      <c r="V34" s="103"/>
      <c r="W34" s="101"/>
      <c r="X34" s="104"/>
      <c r="Y34" s="100"/>
      <c r="Z34" s="103"/>
      <c r="AA34" s="101"/>
      <c r="AB34" s="104"/>
      <c r="AC34" s="66"/>
    </row>
    <row r="35" spans="1:29" s="51" customFormat="1" ht="15.95" customHeight="1" x14ac:dyDescent="0.15">
      <c r="A35" s="15"/>
      <c r="B35" s="103" t="s">
        <v>332</v>
      </c>
      <c r="C35" s="306">
        <f>C10+C34</f>
        <v>3640</v>
      </c>
      <c r="D35" s="102">
        <f>D10+D34</f>
        <v>0</v>
      </c>
      <c r="E35" s="100"/>
      <c r="F35" s="103" t="s">
        <v>332</v>
      </c>
      <c r="G35" s="101">
        <f>G10+G34</f>
        <v>30</v>
      </c>
      <c r="H35" s="102">
        <f>H10+H34</f>
        <v>0</v>
      </c>
      <c r="I35" s="100"/>
      <c r="J35" s="103"/>
      <c r="K35" s="101"/>
      <c r="L35" s="104"/>
      <c r="M35" s="100"/>
      <c r="N35" s="103"/>
      <c r="O35" s="101"/>
      <c r="P35" s="104"/>
      <c r="Q35" s="100"/>
      <c r="R35" s="103"/>
      <c r="S35" s="101"/>
      <c r="T35" s="104"/>
      <c r="U35" s="100"/>
      <c r="V35" s="103"/>
      <c r="W35" s="101"/>
      <c r="X35" s="104"/>
      <c r="Y35" s="100"/>
      <c r="Z35" s="103"/>
      <c r="AA35" s="101"/>
      <c r="AB35" s="104"/>
      <c r="AC35" s="66"/>
    </row>
    <row r="36" spans="1:29" ht="15.95" customHeight="1" x14ac:dyDescent="0.15">
      <c r="B36" s="59" t="s">
        <v>246</v>
      </c>
      <c r="S36" s="124"/>
      <c r="T36" s="125"/>
      <c r="U36" s="14"/>
      <c r="V36" s="5"/>
      <c r="W36" s="5"/>
      <c r="X36" s="42"/>
      <c r="Y36" s="14"/>
      <c r="Z36" s="126"/>
      <c r="AA36" s="127"/>
      <c r="AB36" s="128" t="s">
        <v>401</v>
      </c>
    </row>
    <row r="37" spans="1:29" ht="15.95" customHeight="1" x14ac:dyDescent="0.15">
      <c r="B37" s="59"/>
    </row>
    <row r="38" spans="1:29" ht="15.95" customHeight="1" x14ac:dyDescent="0.15"/>
    <row r="39" spans="1:29" ht="15.95" customHeight="1" x14ac:dyDescent="0.15"/>
    <row r="40" spans="1:29" ht="15.95" customHeight="1" x14ac:dyDescent="0.15"/>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sheetProtection algorithmName="SHA-512" hashValue="kNsHTnR38u5cQC6sGDJYmdxrdxP7FI7u3xxkbgPFbk6x26cLI2Tx9r8+N1b2xq3kfgyXJz5hAO89DCP7LqQuLQ==" saltValue="GR03FDHxPPnmP8cJ0X5oV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表紙</vt:lpstr>
      <vt:lpstr>郡市別</vt:lpstr>
      <vt:lpstr>高知旧市</vt:lpstr>
      <vt:lpstr>高知新市12・南国</vt:lpstr>
      <vt:lpstr>香南・香美・長岡・土佐郡</vt:lpstr>
      <vt:lpstr>安芸市・安芸郡・室戸</vt:lpstr>
      <vt:lpstr>吾川・高岡1・土佐</vt:lpstr>
      <vt:lpstr>須崎・高岡2</vt:lpstr>
      <vt:lpstr>幡多12・四万十・土佐清水・宿毛</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2025-03-13T05:04:14Z</cp:lastPrinted>
  <dcterms:created xsi:type="dcterms:W3CDTF">1997-07-26T05:41:58Z</dcterms:created>
  <dcterms:modified xsi:type="dcterms:W3CDTF">2025-03-19T07:26:15Z</dcterms:modified>
</cp:coreProperties>
</file>