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hidePivotFieldList="1"/>
  <mc:AlternateContent xmlns:mc="http://schemas.openxmlformats.org/markup-compatibility/2006">
    <mc:Choice Requires="x15">
      <x15ac:absPath xmlns:x15ac="http://schemas.microsoft.com/office/spreadsheetml/2010/11/ac" url="\\172.24.2.11\kikaku\●松岡\_●松岡_HP作成更新関連\_☆★HPアップ\202503_香川県\"/>
    </mc:Choice>
  </mc:AlternateContent>
  <xr:revisionPtr revIDLastSave="0" documentId="8_{8DD39D96-BAAD-4BF8-B690-7672EB20FBA8}" xr6:coauthVersionLast="47" xr6:coauthVersionMax="47" xr10:uidLastSave="{00000000-0000-0000-0000-000000000000}"/>
  <bookViews>
    <workbookView xWindow="-120" yWindow="-120" windowWidth="29040" windowHeight="15840" tabRatio="874" xr2:uid="{00000000-000D-0000-FFFF-FFFF00000000}"/>
  </bookViews>
  <sheets>
    <sheet name="表紙" sheetId="9" r:id="rId1"/>
    <sheet name="郡市別" sheetId="10" r:id="rId2"/>
    <sheet name="高松1" sheetId="1" r:id="rId3"/>
    <sheet name="高松2" sheetId="2" r:id="rId4"/>
    <sheet name="木田・さぬき・東かがわ・小豆・香川" sheetId="7" r:id="rId5"/>
    <sheet name="綾歌・坂出･丸亀" sheetId="6" r:id="rId6"/>
    <sheet name="仲多度・善通寺・観音寺・三豊" sheetId="5" r:id="rId7"/>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AA39" i="5" l="1"/>
  <c r="AB1" i="2"/>
  <c r="AB1" i="7"/>
  <c r="AB1" i="6"/>
  <c r="AB1" i="5"/>
  <c r="C42" i="7" l="1"/>
  <c r="K35" i="6" l="1"/>
  <c r="O31" i="1" l="1"/>
  <c r="K25" i="7" l="1"/>
  <c r="F15" i="10" s="1"/>
  <c r="K31" i="7"/>
  <c r="F16" i="10" s="1"/>
  <c r="AA25" i="7"/>
  <c r="N15" i="10" s="1"/>
  <c r="G25" i="7"/>
  <c r="D15" i="10" s="1"/>
  <c r="G31" i="7"/>
  <c r="D16" i="10" s="1"/>
  <c r="O25" i="7"/>
  <c r="H15" i="10" s="1"/>
  <c r="O31" i="7"/>
  <c r="H16" i="10" s="1"/>
  <c r="S31" i="7"/>
  <c r="J16" i="10" s="1"/>
  <c r="AA31" i="7"/>
  <c r="N16" i="10" s="1"/>
  <c r="L20" i="1"/>
  <c r="L31" i="1"/>
  <c r="L15" i="2"/>
  <c r="L22" i="2"/>
  <c r="L29" i="2"/>
  <c r="L37" i="1"/>
  <c r="L33" i="2"/>
  <c r="L11" i="7"/>
  <c r="L25" i="7"/>
  <c r="G15" i="10" s="1"/>
  <c r="L31" i="7"/>
  <c r="L12" i="6"/>
  <c r="L16" i="6"/>
  <c r="L24" i="6"/>
  <c r="L35" i="6"/>
  <c r="G11" i="10" s="1"/>
  <c r="L14" i="5"/>
  <c r="L20" i="5"/>
  <c r="L27" i="5"/>
  <c r="G14" i="10" s="1"/>
  <c r="L39" i="5"/>
  <c r="P16" i="6"/>
  <c r="P14" i="5"/>
  <c r="P20" i="5"/>
  <c r="I13" i="10" s="1"/>
  <c r="AB20" i="1"/>
  <c r="AB31" i="1"/>
  <c r="AB15" i="2"/>
  <c r="AB22" i="2"/>
  <c r="AB29" i="2"/>
  <c r="AB37" i="1"/>
  <c r="AB33" i="2"/>
  <c r="AB11" i="7"/>
  <c r="O19" i="10" s="1"/>
  <c r="AB25" i="7"/>
  <c r="O15" i="10" s="1"/>
  <c r="AB12" i="6"/>
  <c r="AB16" i="6"/>
  <c r="AB24" i="6"/>
  <c r="AB35" i="6"/>
  <c r="O11" i="10" s="1"/>
  <c r="AB20" i="5"/>
  <c r="O13" i="10" s="1"/>
  <c r="AB31" i="7"/>
  <c r="O16" i="10" s="1"/>
  <c r="L39" i="7"/>
  <c r="G18" i="10" s="1"/>
  <c r="T20" i="1"/>
  <c r="T31" i="1"/>
  <c r="T15" i="2"/>
  <c r="T22" i="2"/>
  <c r="T11" i="7"/>
  <c r="T39" i="7"/>
  <c r="K18" i="10" s="1"/>
  <c r="AB39" i="7"/>
  <c r="D20" i="1"/>
  <c r="D31" i="1"/>
  <c r="D15" i="2"/>
  <c r="D22" i="2"/>
  <c r="D29" i="2"/>
  <c r="D37" i="1"/>
  <c r="D33" i="2"/>
  <c r="D11" i="7"/>
  <c r="D42" i="7"/>
  <c r="P40" i="7" s="1"/>
  <c r="P33" i="2"/>
  <c r="D31" i="7"/>
  <c r="P31" i="7"/>
  <c r="D39" i="7"/>
  <c r="C18" i="10" s="1"/>
  <c r="D24" i="6"/>
  <c r="C12" i="10" s="1"/>
  <c r="D35" i="6"/>
  <c r="C11" i="10" s="1"/>
  <c r="D14" i="5"/>
  <c r="D20" i="5"/>
  <c r="C13" i="10" s="1"/>
  <c r="P24" i="6"/>
  <c r="I12" i="10" s="1"/>
  <c r="T35" i="6"/>
  <c r="K11" i="10" s="1"/>
  <c r="D27" i="5"/>
  <c r="D39" i="5"/>
  <c r="H20" i="1"/>
  <c r="H31" i="1"/>
  <c r="H15" i="2"/>
  <c r="H22" i="2"/>
  <c r="H29" i="2"/>
  <c r="H37" i="1"/>
  <c r="H33" i="2"/>
  <c r="H11" i="7"/>
  <c r="H25" i="7"/>
  <c r="E15" i="10" s="1"/>
  <c r="H31" i="7"/>
  <c r="E16" i="10" s="1"/>
  <c r="H39" i="7"/>
  <c r="H12" i="6"/>
  <c r="H16" i="6"/>
  <c r="H24" i="6"/>
  <c r="E12" i="10" s="1"/>
  <c r="H35" i="6"/>
  <c r="H14" i="5"/>
  <c r="E22" i="10" s="1"/>
  <c r="H20" i="5"/>
  <c r="E13" i="10" s="1"/>
  <c r="H27" i="5"/>
  <c r="E14" i="10" s="1"/>
  <c r="H39" i="5"/>
  <c r="E17" i="10" s="1"/>
  <c r="P20" i="1"/>
  <c r="P31" i="1"/>
  <c r="P15" i="2"/>
  <c r="P29" i="2"/>
  <c r="P11" i="7"/>
  <c r="C31" i="7"/>
  <c r="B16" i="10" s="1"/>
  <c r="AA37" i="1"/>
  <c r="O22" i="2"/>
  <c r="O15" i="2"/>
  <c r="O20" i="1"/>
  <c r="O37" i="1"/>
  <c r="O29" i="2"/>
  <c r="O33" i="2"/>
  <c r="O27" i="5"/>
  <c r="H14" i="10" s="1"/>
  <c r="C27" i="5"/>
  <c r="C39" i="5"/>
  <c r="B17" i="10" s="1"/>
  <c r="C37" i="1"/>
  <c r="G37" i="1"/>
  <c r="K37" i="1"/>
  <c r="P37" i="1"/>
  <c r="AA20" i="1"/>
  <c r="AA33" i="2"/>
  <c r="AA31" i="1"/>
  <c r="AA15" i="2"/>
  <c r="AA22" i="2"/>
  <c r="AA29" i="2"/>
  <c r="AA11" i="7"/>
  <c r="N19" i="10" s="1"/>
  <c r="AA16" i="6"/>
  <c r="AA12" i="6"/>
  <c r="AA24" i="6"/>
  <c r="N12" i="10" s="1"/>
  <c r="AA35" i="6"/>
  <c r="N11" i="10" s="1"/>
  <c r="AA20" i="5"/>
  <c r="N13" i="10" s="1"/>
  <c r="C12" i="6"/>
  <c r="S11" i="7"/>
  <c r="J19" i="10" s="1"/>
  <c r="O24" i="6"/>
  <c r="H12" i="10" s="1"/>
  <c r="K24" i="6"/>
  <c r="F12" i="10" s="1"/>
  <c r="G24" i="6"/>
  <c r="C24" i="6"/>
  <c r="B12" i="10" s="1"/>
  <c r="C15" i="2"/>
  <c r="G22" i="2"/>
  <c r="K31" i="1"/>
  <c r="O39" i="5"/>
  <c r="H17" i="10" s="1"/>
  <c r="G15" i="2"/>
  <c r="G31" i="1"/>
  <c r="C20" i="1"/>
  <c r="C31" i="1"/>
  <c r="C22" i="2"/>
  <c r="C29" i="2"/>
  <c r="C33" i="2"/>
  <c r="C11" i="7"/>
  <c r="B19" i="10" s="1"/>
  <c r="B20" i="10"/>
  <c r="R20" i="10" s="1"/>
  <c r="C39" i="7"/>
  <c r="B18" i="10" s="1"/>
  <c r="C35" i="6"/>
  <c r="B11" i="10" s="1"/>
  <c r="C14" i="5"/>
  <c r="B22" i="10" s="1"/>
  <c r="C20" i="5"/>
  <c r="B13" i="10" s="1"/>
  <c r="S35" i="6"/>
  <c r="J11" i="10" s="1"/>
  <c r="G20" i="1"/>
  <c r="G29" i="2"/>
  <c r="G33" i="2"/>
  <c r="G11" i="7"/>
  <c r="D19" i="10" s="1"/>
  <c r="G39" i="7"/>
  <c r="D18" i="10" s="1"/>
  <c r="G16" i="6"/>
  <c r="G12" i="6"/>
  <c r="G35" i="6"/>
  <c r="G14" i="5"/>
  <c r="D22" i="10" s="1"/>
  <c r="G20" i="5"/>
  <c r="G27" i="5"/>
  <c r="G39" i="5"/>
  <c r="D17" i="10" s="1"/>
  <c r="K20" i="1"/>
  <c r="K15" i="2"/>
  <c r="K22" i="2"/>
  <c r="K29" i="2"/>
  <c r="K33" i="2"/>
  <c r="K11" i="7"/>
  <c r="F19" i="10" s="1"/>
  <c r="K12" i="6"/>
  <c r="K16" i="6"/>
  <c r="K14" i="5"/>
  <c r="F22" i="10" s="1"/>
  <c r="K20" i="5"/>
  <c r="F13" i="10" s="1"/>
  <c r="K27" i="5"/>
  <c r="F14" i="10" s="1"/>
  <c r="K39" i="5"/>
  <c r="F17" i="10" s="1"/>
  <c r="O16" i="6"/>
  <c r="O14" i="5"/>
  <c r="H22" i="10" s="1"/>
  <c r="O20" i="5"/>
  <c r="H13" i="10" s="1"/>
  <c r="K39" i="7"/>
  <c r="F18" i="10" s="1"/>
  <c r="S20" i="1"/>
  <c r="S31" i="1"/>
  <c r="S15" i="2"/>
  <c r="S22" i="2"/>
  <c r="S39" i="7"/>
  <c r="J18" i="10" s="1"/>
  <c r="AA39" i="7"/>
  <c r="N18" i="10" s="1"/>
  <c r="P27" i="5"/>
  <c r="I14" i="10" s="1"/>
  <c r="O11" i="7"/>
  <c r="H19" i="10" s="1"/>
  <c r="P22" i="2"/>
  <c r="AB2" i="5"/>
  <c r="AA14" i="5"/>
  <c r="N22" i="10" s="1"/>
  <c r="AB14" i="5"/>
  <c r="O22" i="10" s="1"/>
  <c r="S27" i="5"/>
  <c r="J14" i="10" s="1"/>
  <c r="AA27" i="5"/>
  <c r="N14" i="10" s="1"/>
  <c r="T27" i="5"/>
  <c r="K14" i="10" s="1"/>
  <c r="AB27" i="5"/>
  <c r="O14" i="10" s="1"/>
  <c r="N17" i="10"/>
  <c r="P39" i="5"/>
  <c r="I17" i="10" s="1"/>
  <c r="AB39" i="5"/>
  <c r="O17" i="10" s="1"/>
  <c r="AB2" i="6"/>
  <c r="O12" i="6"/>
  <c r="C16" i="6"/>
  <c r="D12" i="6"/>
  <c r="D16" i="6"/>
  <c r="P12" i="6"/>
  <c r="O35" i="6"/>
  <c r="H11" i="10" s="1"/>
  <c r="P35" i="6"/>
  <c r="I11" i="10" s="1"/>
  <c r="AB2" i="7"/>
  <c r="C25" i="7"/>
  <c r="B15" i="10" s="1"/>
  <c r="D25" i="7"/>
  <c r="C15" i="10" s="1"/>
  <c r="P25" i="7"/>
  <c r="I15" i="10" s="1"/>
  <c r="T31" i="7"/>
  <c r="O39" i="7"/>
  <c r="H18" i="10" s="1"/>
  <c r="P39" i="7"/>
  <c r="AB2" i="2"/>
  <c r="E11" i="10"/>
  <c r="G12" i="10"/>
  <c r="O12" i="10"/>
  <c r="G13" i="10"/>
  <c r="C14" i="10"/>
  <c r="I16" i="10"/>
  <c r="E18" i="10"/>
  <c r="O18" i="10"/>
  <c r="I22" i="10"/>
  <c r="AA17" i="6" l="1"/>
  <c r="N21" i="10" s="1"/>
  <c r="C17" i="6"/>
  <c r="B21" i="10" s="1"/>
  <c r="P6" i="2"/>
  <c r="P17" i="6"/>
  <c r="I21" i="10" s="1"/>
  <c r="O17" i="6"/>
  <c r="H21" i="10" s="1"/>
  <c r="L17" i="6"/>
  <c r="G21" i="10" s="1"/>
  <c r="L13" i="6"/>
  <c r="P25" i="6"/>
  <c r="P13" i="6"/>
  <c r="P18" i="6"/>
  <c r="AB17" i="6"/>
  <c r="O21" i="10" s="1"/>
  <c r="P7" i="6"/>
  <c r="P32" i="7"/>
  <c r="P6" i="7"/>
  <c r="P23" i="2"/>
  <c r="P30" i="2"/>
  <c r="P16" i="2"/>
  <c r="P32" i="1"/>
  <c r="P21" i="1"/>
  <c r="L34" i="2"/>
  <c r="G10" i="10" s="1"/>
  <c r="P7" i="1"/>
  <c r="L21" i="1"/>
  <c r="P26" i="7"/>
  <c r="C20" i="10"/>
  <c r="S20" i="10" s="1"/>
  <c r="E19" i="10"/>
  <c r="L26" i="7"/>
  <c r="G17" i="6"/>
  <c r="D21" i="10" s="1"/>
  <c r="S12" i="10"/>
  <c r="K16" i="10"/>
  <c r="K17" i="6"/>
  <c r="F21" i="10" s="1"/>
  <c r="P28" i="5"/>
  <c r="L12" i="7"/>
  <c r="L23" i="2"/>
  <c r="S11" i="10"/>
  <c r="L15" i="5"/>
  <c r="I18" i="10"/>
  <c r="K48" i="10" s="1"/>
  <c r="M48" i="10" s="1"/>
  <c r="L32" i="7"/>
  <c r="L25" i="6"/>
  <c r="R18" i="10"/>
  <c r="F11" i="10"/>
  <c r="L7" i="1"/>
  <c r="L21" i="5"/>
  <c r="L6" i="5"/>
  <c r="D34" i="2"/>
  <c r="C10" i="10" s="1"/>
  <c r="T34" i="2"/>
  <c r="K10" i="10" s="1"/>
  <c r="K34" i="2"/>
  <c r="F10" i="10" s="1"/>
  <c r="H17" i="6"/>
  <c r="E21" i="10" s="1"/>
  <c r="S14" i="10"/>
  <c r="R19" i="10"/>
  <c r="S13" i="10"/>
  <c r="G34" i="2"/>
  <c r="L30" i="2"/>
  <c r="L16" i="2"/>
  <c r="C34" i="2"/>
  <c r="B10" i="10" s="1"/>
  <c r="L6" i="2"/>
  <c r="AA34" i="2"/>
  <c r="N10" i="10" s="1"/>
  <c r="L32" i="1"/>
  <c r="O34" i="2"/>
  <c r="H10" i="10" s="1"/>
  <c r="R22" i="10"/>
  <c r="R17" i="10"/>
  <c r="D17" i="6"/>
  <c r="C21" i="10" s="1"/>
  <c r="S34" i="2"/>
  <c r="J10" i="10" s="1"/>
  <c r="J23" i="10" s="1"/>
  <c r="H34" i="2"/>
  <c r="E10" i="10" s="1"/>
  <c r="AB34" i="2"/>
  <c r="O10" i="10" s="1"/>
  <c r="J48" i="10"/>
  <c r="S15" i="10"/>
  <c r="R16" i="10"/>
  <c r="R15" i="10"/>
  <c r="G22" i="10"/>
  <c r="C22" i="10"/>
  <c r="K19" i="10"/>
  <c r="I19" i="10"/>
  <c r="G19" i="10"/>
  <c r="C19" i="10"/>
  <c r="G17" i="10"/>
  <c r="C17" i="10"/>
  <c r="G16" i="10"/>
  <c r="C16" i="10"/>
  <c r="D14" i="10"/>
  <c r="B14" i="10"/>
  <c r="D13" i="10"/>
  <c r="R13" i="10" s="1"/>
  <c r="D12" i="10"/>
  <c r="R12" i="10" s="1"/>
  <c r="D11" i="10"/>
  <c r="P34" i="2"/>
  <c r="I10" i="10" s="1"/>
  <c r="L40" i="7"/>
  <c r="P12" i="7"/>
  <c r="L6" i="7"/>
  <c r="L18" i="6"/>
  <c r="L7" i="6"/>
  <c r="L28" i="5"/>
  <c r="P21" i="5"/>
  <c r="P15" i="5"/>
  <c r="P6" i="5"/>
  <c r="N23" i="10" l="1"/>
  <c r="O23" i="10"/>
  <c r="H23" i="10"/>
  <c r="K46" i="10"/>
  <c r="P6" i="6"/>
  <c r="P6" i="1"/>
  <c r="S22" i="10"/>
  <c r="B23" i="10"/>
  <c r="J42" i="10" s="1"/>
  <c r="J44" i="10" s="1"/>
  <c r="S18" i="10"/>
  <c r="K23" i="10"/>
  <c r="R21" i="10"/>
  <c r="L6" i="6"/>
  <c r="I23" i="10"/>
  <c r="Q48" i="10"/>
  <c r="O48" i="10"/>
  <c r="S48" i="10"/>
  <c r="F23" i="10"/>
  <c r="L6" i="1"/>
  <c r="D10" i="10"/>
  <c r="R10" i="10" s="1"/>
  <c r="S21" i="10"/>
  <c r="E23" i="10"/>
  <c r="S10" i="10"/>
  <c r="R14" i="10"/>
  <c r="S16" i="10"/>
  <c r="G23" i="10"/>
  <c r="R11" i="10"/>
  <c r="S17" i="10"/>
  <c r="S19" i="10"/>
  <c r="C23" i="10"/>
  <c r="K42" i="10" s="1"/>
  <c r="S42" i="10" s="1"/>
  <c r="D23" i="10" l="1"/>
  <c r="J46" i="10" s="1"/>
  <c r="J50" i="10" s="1"/>
  <c r="J52" i="10" s="1"/>
  <c r="M46" i="10"/>
  <c r="M50" i="10" s="1"/>
  <c r="Q42" i="10"/>
  <c r="Q44" i="10" s="1"/>
  <c r="O42" i="10"/>
  <c r="O44" i="10" s="1"/>
  <c r="M42" i="10"/>
  <c r="M44" i="10" s="1"/>
  <c r="R23" i="10"/>
  <c r="K44" i="10"/>
  <c r="S44" i="10"/>
  <c r="S23" i="10"/>
  <c r="O46" i="10" l="1"/>
  <c r="O50" i="10" s="1"/>
  <c r="O52" i="10" s="1"/>
  <c r="K50" i="10"/>
  <c r="K52" i="10" s="1"/>
  <c r="Q46" i="10"/>
  <c r="Q50" i="10" s="1"/>
  <c r="Q52" i="10" s="1"/>
  <c r="S46" i="10"/>
  <c r="S50" i="10" s="1"/>
  <c r="S52" i="10" s="1"/>
  <c r="M52" i="10"/>
</calcChain>
</file>

<file path=xl/sharedStrings.xml><?xml version="1.0" encoding="utf-8"?>
<sst xmlns="http://schemas.openxmlformats.org/spreadsheetml/2006/main" count="1123" uniqueCount="785">
  <si>
    <t>善通寺(朝)</t>
    <rPh sb="0" eb="3">
      <t>ゼンツウジ</t>
    </rPh>
    <rPh sb="4" eb="5">
      <t>アサ</t>
    </rPh>
    <phoneticPr fontId="10"/>
  </si>
  <si>
    <t>平木*</t>
    <rPh sb="0" eb="2">
      <t>ヒラキ</t>
    </rPh>
    <phoneticPr fontId="10"/>
  </si>
  <si>
    <t>部数</t>
  </si>
  <si>
    <t>折込数</t>
  </si>
  <si>
    <t>読 売</t>
  </si>
  <si>
    <t>観音寺南</t>
    <rPh sb="0" eb="3">
      <t>カンノンジ</t>
    </rPh>
    <rPh sb="3" eb="4">
      <t>ミナミ</t>
    </rPh>
    <phoneticPr fontId="10"/>
  </si>
  <si>
    <t>琴南</t>
    <rPh sb="0" eb="1">
      <t>コト</t>
    </rPh>
    <rPh sb="1" eb="2">
      <t>ミナミ</t>
    </rPh>
    <phoneticPr fontId="10"/>
  </si>
  <si>
    <t>円座</t>
    <rPh sb="0" eb="1">
      <t>エン</t>
    </rPh>
    <rPh sb="1" eb="2">
      <t>ザ</t>
    </rPh>
    <phoneticPr fontId="10"/>
  </si>
  <si>
    <t>頁</t>
  </si>
  <si>
    <t>木太</t>
    <rPh sb="0" eb="1">
      <t>キ</t>
    </rPh>
    <rPh sb="1" eb="2">
      <t>フト</t>
    </rPh>
    <phoneticPr fontId="10"/>
  </si>
  <si>
    <t>善</t>
    <rPh sb="0" eb="1">
      <t>ゼンツウジ</t>
    </rPh>
    <phoneticPr fontId="10"/>
  </si>
  <si>
    <t>通</t>
    <rPh sb="0" eb="1">
      <t>ツウ</t>
    </rPh>
    <phoneticPr fontId="10"/>
  </si>
  <si>
    <t>寺</t>
    <rPh sb="0" eb="1">
      <t>テラ</t>
    </rPh>
    <phoneticPr fontId="10"/>
  </si>
  <si>
    <t>市</t>
    <rPh sb="0" eb="1">
      <t>シ</t>
    </rPh>
    <phoneticPr fontId="10"/>
  </si>
  <si>
    <t>仲</t>
    <rPh sb="0" eb="1">
      <t>ナカ</t>
    </rPh>
    <phoneticPr fontId="10"/>
  </si>
  <si>
    <t>多</t>
    <rPh sb="0" eb="1">
      <t>タ</t>
    </rPh>
    <phoneticPr fontId="10"/>
  </si>
  <si>
    <t>度</t>
    <rPh sb="0" eb="1">
      <t>ド</t>
    </rPh>
    <phoneticPr fontId="10"/>
  </si>
  <si>
    <t>郡</t>
    <rPh sb="0" eb="1">
      <t>グン</t>
    </rPh>
    <phoneticPr fontId="10"/>
  </si>
  <si>
    <t>観</t>
    <rPh sb="0" eb="1">
      <t>カン</t>
    </rPh>
    <phoneticPr fontId="10"/>
  </si>
  <si>
    <t>音</t>
    <rPh sb="0" eb="1">
      <t>オト</t>
    </rPh>
    <phoneticPr fontId="10"/>
  </si>
  <si>
    <t>寺</t>
    <rPh sb="0" eb="1">
      <t>ジ</t>
    </rPh>
    <phoneticPr fontId="10"/>
  </si>
  <si>
    <t>市</t>
    <rPh sb="0" eb="1">
      <t>シ</t>
    </rPh>
    <phoneticPr fontId="10"/>
  </si>
  <si>
    <t>三</t>
    <rPh sb="0" eb="1">
      <t>サン</t>
    </rPh>
    <phoneticPr fontId="10"/>
  </si>
  <si>
    <t>観音寺北</t>
    <rPh sb="0" eb="3">
      <t>カンノンジ</t>
    </rPh>
    <rPh sb="3" eb="4">
      <t>キタ</t>
    </rPh>
    <phoneticPr fontId="10"/>
  </si>
  <si>
    <t>豊</t>
    <rPh sb="0" eb="1">
      <t>トヨ</t>
    </rPh>
    <phoneticPr fontId="10"/>
  </si>
  <si>
    <t>仁尾</t>
    <rPh sb="0" eb="2">
      <t>ニオ</t>
    </rPh>
    <phoneticPr fontId="10"/>
  </si>
  <si>
    <t>坂</t>
    <rPh sb="0" eb="1">
      <t>サカ</t>
    </rPh>
    <phoneticPr fontId="10"/>
  </si>
  <si>
    <t>出</t>
    <rPh sb="0" eb="1">
      <t>デ</t>
    </rPh>
    <phoneticPr fontId="10"/>
  </si>
  <si>
    <t>丸</t>
    <rPh sb="0" eb="1">
      <t>マル</t>
    </rPh>
    <phoneticPr fontId="10"/>
  </si>
  <si>
    <t>亀</t>
    <rPh sb="0" eb="1">
      <t>カメ</t>
    </rPh>
    <phoneticPr fontId="10"/>
  </si>
  <si>
    <t>市</t>
    <rPh sb="0" eb="1">
      <t>シ</t>
    </rPh>
    <phoneticPr fontId="10"/>
  </si>
  <si>
    <t>国分寺西</t>
    <rPh sb="0" eb="3">
      <t>コクブンジ</t>
    </rPh>
    <rPh sb="3" eb="4">
      <t>ニシ</t>
    </rPh>
    <phoneticPr fontId="10"/>
  </si>
  <si>
    <t>塩江</t>
    <rPh sb="0" eb="1">
      <t>シオ</t>
    </rPh>
    <rPh sb="1" eb="2">
      <t>エ</t>
    </rPh>
    <phoneticPr fontId="10"/>
  </si>
  <si>
    <t>高</t>
    <rPh sb="0" eb="1">
      <t>タカ</t>
    </rPh>
    <phoneticPr fontId="10"/>
  </si>
  <si>
    <t>松</t>
    <rPh sb="0" eb="1">
      <t>マツ</t>
    </rPh>
    <phoneticPr fontId="10"/>
  </si>
  <si>
    <t>市</t>
    <rPh sb="0" eb="1">
      <t>シ</t>
    </rPh>
    <phoneticPr fontId="10"/>
  </si>
  <si>
    <t>牟礼</t>
    <rPh sb="0" eb="2">
      <t>ムレ</t>
    </rPh>
    <phoneticPr fontId="10"/>
  </si>
  <si>
    <t>三木西部</t>
    <rPh sb="0" eb="2">
      <t>ミキ</t>
    </rPh>
    <rPh sb="2" eb="4">
      <t>セイブ</t>
    </rPh>
    <phoneticPr fontId="10"/>
  </si>
  <si>
    <t>高松南部</t>
    <rPh sb="0" eb="2">
      <t>タカマツ</t>
    </rPh>
    <rPh sb="2" eb="4">
      <t>ナンブ</t>
    </rPh>
    <phoneticPr fontId="10"/>
  </si>
  <si>
    <t>今里</t>
    <rPh sb="0" eb="2">
      <t>イマサト</t>
    </rPh>
    <phoneticPr fontId="10"/>
  </si>
  <si>
    <t>屋島</t>
    <rPh sb="0" eb="2">
      <t>ヤシマ</t>
    </rPh>
    <phoneticPr fontId="10"/>
  </si>
  <si>
    <t>四国新聞以外の直島地区は岡山管轄</t>
    <rPh sb="0" eb="4">
      <t>シコクシンブン</t>
    </rPh>
    <rPh sb="4" eb="6">
      <t>イガイ</t>
    </rPh>
    <rPh sb="7" eb="9">
      <t>ナオシマ</t>
    </rPh>
    <rPh sb="9" eb="11">
      <t>チク</t>
    </rPh>
    <rPh sb="12" eb="14">
      <t>オカヤマ</t>
    </rPh>
    <rPh sb="14" eb="16">
      <t>カンカツ</t>
    </rPh>
    <phoneticPr fontId="10"/>
  </si>
  <si>
    <t>前田</t>
    <rPh sb="0" eb="2">
      <t>マエダ</t>
    </rPh>
    <phoneticPr fontId="10"/>
  </si>
  <si>
    <t>広告主名</t>
    <rPh sb="0" eb="3">
      <t>コウコクヌシ</t>
    </rPh>
    <rPh sb="3" eb="4">
      <t>メイ</t>
    </rPh>
    <phoneticPr fontId="10"/>
  </si>
  <si>
    <t>広告内容・タイトル</t>
    <rPh sb="0" eb="2">
      <t>コウコク</t>
    </rPh>
    <rPh sb="2" eb="4">
      <t>ナイヨウ</t>
    </rPh>
    <phoneticPr fontId="10"/>
  </si>
  <si>
    <t>代理店</t>
    <rPh sb="0" eb="3">
      <t>ダイリテン</t>
    </rPh>
    <phoneticPr fontId="10"/>
  </si>
  <si>
    <t>印刷会社</t>
    <rPh sb="0" eb="2">
      <t>インサツ</t>
    </rPh>
    <rPh sb="2" eb="4">
      <t>ガイシャ</t>
    </rPh>
    <phoneticPr fontId="10"/>
  </si>
  <si>
    <t>申込者名</t>
    <rPh sb="0" eb="2">
      <t>モウシコミ</t>
    </rPh>
    <rPh sb="2" eb="3">
      <t>シャ</t>
    </rPh>
    <rPh sb="3" eb="4">
      <t>メイ</t>
    </rPh>
    <phoneticPr fontId="10"/>
  </si>
  <si>
    <t>折込日</t>
    <rPh sb="0" eb="1">
      <t>オリコミ</t>
    </rPh>
    <rPh sb="1" eb="2">
      <t>コミ</t>
    </rPh>
    <rPh sb="2" eb="3">
      <t>ビ</t>
    </rPh>
    <phoneticPr fontId="10"/>
  </si>
  <si>
    <t>（曜日）</t>
    <rPh sb="1" eb="3">
      <t>ヨウビ</t>
    </rPh>
    <phoneticPr fontId="10"/>
  </si>
  <si>
    <t>サイズ</t>
    <phoneticPr fontId="10"/>
  </si>
  <si>
    <t>総枚数</t>
    <rPh sb="0" eb="1">
      <t>ソウ</t>
    </rPh>
    <rPh sb="1" eb="3">
      <t>マイスウ</t>
    </rPh>
    <phoneticPr fontId="10"/>
  </si>
  <si>
    <t>通信欄</t>
    <rPh sb="0" eb="2">
      <t>ツウシン</t>
    </rPh>
    <rPh sb="2" eb="3">
      <t>ラン</t>
    </rPh>
    <phoneticPr fontId="10"/>
  </si>
  <si>
    <t>折込広告取扱についてのお願い</t>
    <rPh sb="0" eb="2">
      <t>オリコミ</t>
    </rPh>
    <rPh sb="2" eb="4">
      <t>コウコク</t>
    </rPh>
    <rPh sb="4" eb="6">
      <t>トリアツカイ</t>
    </rPh>
    <rPh sb="11" eb="13">
      <t>オネガ</t>
    </rPh>
    <phoneticPr fontId="10"/>
  </si>
  <si>
    <t>５．折込広告搬入後の中止及び変更は、作業が難しく、間違いが起きやすいのでご遠慮下さい。</t>
    <rPh sb="2" eb="4">
      <t>オリコミ</t>
    </rPh>
    <rPh sb="4" eb="6">
      <t>コウコク</t>
    </rPh>
    <rPh sb="6" eb="8">
      <t>ハンニュウ</t>
    </rPh>
    <rPh sb="8" eb="9">
      <t>ゴ</t>
    </rPh>
    <rPh sb="10" eb="12">
      <t>チュウシ</t>
    </rPh>
    <rPh sb="12" eb="13">
      <t>オヨ</t>
    </rPh>
    <rPh sb="14" eb="16">
      <t>ヘンコウ</t>
    </rPh>
    <rPh sb="18" eb="20">
      <t>サギョウ</t>
    </rPh>
    <rPh sb="21" eb="22">
      <t>ムズカ</t>
    </rPh>
    <rPh sb="25" eb="27">
      <t>マチガ</t>
    </rPh>
    <rPh sb="29" eb="30">
      <t>オ</t>
    </rPh>
    <rPh sb="37" eb="39">
      <t>エンリョ</t>
    </rPh>
    <rPh sb="39" eb="40">
      <t>クダ</t>
    </rPh>
    <phoneticPr fontId="10"/>
  </si>
  <si>
    <t>６．新聞販売所では、細心の注意をはらって作業をするよう指導しておりますが、偶然のモレ、ダブりはご容赦ください。</t>
    <rPh sb="2" eb="4">
      <t>シンブン</t>
    </rPh>
    <rPh sb="4" eb="6">
      <t>ハンバイ</t>
    </rPh>
    <rPh sb="6" eb="7">
      <t>ショ</t>
    </rPh>
    <rPh sb="10" eb="12">
      <t>サイシン</t>
    </rPh>
    <rPh sb="13" eb="15">
      <t>チュウイ</t>
    </rPh>
    <rPh sb="20" eb="22">
      <t>サギョウ</t>
    </rPh>
    <rPh sb="27" eb="29">
      <t>シドウ</t>
    </rPh>
    <rPh sb="37" eb="39">
      <t>グウゼン</t>
    </rPh>
    <rPh sb="47" eb="50">
      <t>ゴヨウシャ</t>
    </rPh>
    <phoneticPr fontId="10"/>
  </si>
  <si>
    <t>７．折込料の支払は、当社と契約のない場合前金となっていますのでよろしくお願いします。</t>
    <rPh sb="2" eb="4">
      <t>オリコミ</t>
    </rPh>
    <rPh sb="4" eb="5">
      <t>リョウ</t>
    </rPh>
    <rPh sb="6" eb="8">
      <t>シハラ</t>
    </rPh>
    <rPh sb="10" eb="12">
      <t>トウシャ</t>
    </rPh>
    <rPh sb="13" eb="15">
      <t>ケイヤク</t>
    </rPh>
    <rPh sb="18" eb="20">
      <t>バアイ</t>
    </rPh>
    <rPh sb="20" eb="22">
      <t>マエキン</t>
    </rPh>
    <rPh sb="35" eb="37">
      <t>オネガ</t>
    </rPh>
    <phoneticPr fontId="10"/>
  </si>
  <si>
    <t>搬入について</t>
    <rPh sb="0" eb="2">
      <t>ハンニュウ</t>
    </rPh>
    <phoneticPr fontId="10"/>
  </si>
  <si>
    <t>３．折込チラシは予備紙は必要ありません。申し込み枚数でお願いします。</t>
    <rPh sb="2" eb="4">
      <t>オリコミ</t>
    </rPh>
    <rPh sb="8" eb="10">
      <t>ヨビ</t>
    </rPh>
    <rPh sb="10" eb="11">
      <t>シ</t>
    </rPh>
    <rPh sb="12" eb="14">
      <t>ヒツヨウ</t>
    </rPh>
    <rPh sb="20" eb="23">
      <t>モウシコ</t>
    </rPh>
    <rPh sb="24" eb="26">
      <t>マイスウ</t>
    </rPh>
    <rPh sb="27" eb="29">
      <t>オネガ</t>
    </rPh>
    <phoneticPr fontId="10"/>
  </si>
  <si>
    <t>販売店明細について</t>
    <rPh sb="0" eb="3">
      <t>ハンバイテン</t>
    </rPh>
    <rPh sb="3" eb="5">
      <t>メイサイ</t>
    </rPh>
    <phoneticPr fontId="10"/>
  </si>
  <si>
    <t>１．折込部数は各新聞社の発表部数となっています。</t>
    <rPh sb="2" eb="4">
      <t>オリコミ</t>
    </rPh>
    <rPh sb="4" eb="6">
      <t>ブスウ</t>
    </rPh>
    <rPh sb="7" eb="8">
      <t>カク</t>
    </rPh>
    <rPh sb="8" eb="11">
      <t>シンブンシャ</t>
    </rPh>
    <rPh sb="12" eb="14">
      <t>ハッピョウ</t>
    </rPh>
    <rPh sb="14" eb="16">
      <t>ブスウ</t>
    </rPh>
    <phoneticPr fontId="10"/>
  </si>
  <si>
    <t>２．新聞販売店の区域と行政区域とは一致していない販売店もあります。</t>
    <rPh sb="2" eb="4">
      <t>シンブン</t>
    </rPh>
    <rPh sb="4" eb="7">
      <t>ハンバイテン</t>
    </rPh>
    <rPh sb="8" eb="10">
      <t>クイキ</t>
    </rPh>
    <rPh sb="11" eb="13">
      <t>ギョウセイ</t>
    </rPh>
    <rPh sb="13" eb="15">
      <t>クイキ</t>
    </rPh>
    <rPh sb="17" eb="19">
      <t>イッチ</t>
    </rPh>
    <rPh sb="24" eb="27">
      <t>ハンバイテン</t>
    </rPh>
    <phoneticPr fontId="10"/>
  </si>
  <si>
    <t>３．販売店内の区域指定は配達等の関係で確実な作業ができません。指定をされる場合はご希望通り折込が入らない場合もございますのでご了承願います。</t>
    <rPh sb="2" eb="5">
      <t>ハンバイテン</t>
    </rPh>
    <rPh sb="5" eb="6">
      <t>ナイ</t>
    </rPh>
    <rPh sb="7" eb="9">
      <t>クイキ</t>
    </rPh>
    <rPh sb="9" eb="11">
      <t>シテイ</t>
    </rPh>
    <rPh sb="12" eb="14">
      <t>ハイタツ</t>
    </rPh>
    <rPh sb="14" eb="15">
      <t>ナド</t>
    </rPh>
    <rPh sb="16" eb="18">
      <t>カンケイ</t>
    </rPh>
    <rPh sb="19" eb="21">
      <t>カクジツ</t>
    </rPh>
    <rPh sb="22" eb="24">
      <t>サギョウ</t>
    </rPh>
    <rPh sb="31" eb="33">
      <t>シテイ</t>
    </rPh>
    <rPh sb="37" eb="39">
      <t>バアイ</t>
    </rPh>
    <rPh sb="40" eb="43">
      <t>ゴキボウ</t>
    </rPh>
    <rPh sb="43" eb="44">
      <t>トオ</t>
    </rPh>
    <rPh sb="45" eb="47">
      <t>オリコミ</t>
    </rPh>
    <rPh sb="48" eb="49">
      <t>ハイ</t>
    </rPh>
    <rPh sb="52" eb="54">
      <t>バアイ</t>
    </rPh>
    <rPh sb="62" eb="65">
      <t>ゴリョウショウ</t>
    </rPh>
    <rPh sb="65" eb="66">
      <t>ネガ</t>
    </rPh>
    <phoneticPr fontId="10"/>
  </si>
  <si>
    <t>84102</t>
  </si>
  <si>
    <t>香川県部数表</t>
    <rPh sb="0" eb="3">
      <t>カガワケン</t>
    </rPh>
    <rPh sb="3" eb="5">
      <t>ブスウ</t>
    </rPh>
    <rPh sb="5" eb="6">
      <t>ヒョウ</t>
    </rPh>
    <phoneticPr fontId="10"/>
  </si>
  <si>
    <t>高</t>
    <rPh sb="0" eb="1">
      <t>タカ</t>
    </rPh>
    <phoneticPr fontId="10"/>
  </si>
  <si>
    <t>松</t>
    <rPh sb="0" eb="1">
      <t>マツ</t>
    </rPh>
    <phoneticPr fontId="10"/>
  </si>
  <si>
    <t>市</t>
    <rPh sb="0" eb="1">
      <t>シ</t>
    </rPh>
    <phoneticPr fontId="10"/>
  </si>
  <si>
    <t>84105</t>
  </si>
  <si>
    <t>84106</t>
  </si>
  <si>
    <t>84107</t>
  </si>
  <si>
    <t>84109</t>
  </si>
  <si>
    <t>84110</t>
  </si>
  <si>
    <t>84112</t>
  </si>
  <si>
    <t>84114</t>
  </si>
  <si>
    <t>84115</t>
  </si>
  <si>
    <t>84117</t>
  </si>
  <si>
    <t>84118</t>
    <phoneticPr fontId="10"/>
  </si>
  <si>
    <t>84120</t>
  </si>
  <si>
    <t>84121</t>
  </si>
  <si>
    <t>84122</t>
  </si>
  <si>
    <t>84123</t>
  </si>
  <si>
    <t>84126</t>
  </si>
  <si>
    <t>82301</t>
    <phoneticPr fontId="10"/>
  </si>
  <si>
    <t>82302</t>
    <phoneticPr fontId="10"/>
  </si>
  <si>
    <t>82303</t>
  </si>
  <si>
    <t>82307</t>
    <phoneticPr fontId="10"/>
  </si>
  <si>
    <t>82310</t>
  </si>
  <si>
    <t>高松西部</t>
    <rPh sb="0" eb="2">
      <t>タカマツ</t>
    </rPh>
    <rPh sb="2" eb="4">
      <t>セイブ</t>
    </rPh>
    <phoneticPr fontId="10"/>
  </si>
  <si>
    <t>高松東部</t>
    <rPh sb="0" eb="2">
      <t>タカマツ</t>
    </rPh>
    <rPh sb="2" eb="4">
      <t>トウブ</t>
    </rPh>
    <phoneticPr fontId="10"/>
  </si>
  <si>
    <t>高松中央</t>
    <rPh sb="0" eb="2">
      <t>タカマツ</t>
    </rPh>
    <rPh sb="2" eb="4">
      <t>チュウオウ</t>
    </rPh>
    <phoneticPr fontId="10"/>
  </si>
  <si>
    <t>91660</t>
    <phoneticPr fontId="10"/>
  </si>
  <si>
    <t>91661</t>
    <phoneticPr fontId="10"/>
  </si>
  <si>
    <t>91662</t>
  </si>
  <si>
    <t>高松市折込合計</t>
    <rPh sb="0" eb="3">
      <t>タカマツシ</t>
    </rPh>
    <rPh sb="3" eb="5">
      <t>オリコミ</t>
    </rPh>
    <rPh sb="5" eb="7">
      <t>ゴウケイ</t>
    </rPh>
    <phoneticPr fontId="10"/>
  </si>
  <si>
    <t>香西</t>
    <rPh sb="0" eb="1">
      <t>カ</t>
    </rPh>
    <rPh sb="1" eb="2">
      <t>ニシ</t>
    </rPh>
    <phoneticPr fontId="10"/>
  </si>
  <si>
    <t>庵治</t>
    <rPh sb="0" eb="1">
      <t>イオリ</t>
    </rPh>
    <rPh sb="1" eb="2">
      <t>チ</t>
    </rPh>
    <phoneticPr fontId="10"/>
  </si>
  <si>
    <t>円座</t>
    <rPh sb="0" eb="2">
      <t>エンザ</t>
    </rPh>
    <phoneticPr fontId="10"/>
  </si>
  <si>
    <t>円座</t>
    <rPh sb="0" eb="1">
      <t>エン</t>
    </rPh>
    <rPh sb="1" eb="2">
      <t>ザ</t>
    </rPh>
    <phoneticPr fontId="10"/>
  </si>
  <si>
    <t>伏石</t>
    <rPh sb="0" eb="1">
      <t>フ</t>
    </rPh>
    <rPh sb="1" eb="2">
      <t>イシ</t>
    </rPh>
    <phoneticPr fontId="10"/>
  </si>
  <si>
    <t>三木中央</t>
    <rPh sb="0" eb="2">
      <t>ミキ</t>
    </rPh>
    <rPh sb="2" eb="4">
      <t>チュウオウ</t>
    </rPh>
    <phoneticPr fontId="10"/>
  </si>
  <si>
    <t>太田</t>
    <rPh sb="0" eb="2">
      <t>オオタ</t>
    </rPh>
    <phoneticPr fontId="10"/>
  </si>
  <si>
    <t>仏生山</t>
    <rPh sb="0" eb="1">
      <t>ブツ</t>
    </rPh>
    <rPh sb="1" eb="3">
      <t>イクヤマ</t>
    </rPh>
    <phoneticPr fontId="10"/>
  </si>
  <si>
    <t>善通寺南</t>
    <rPh sb="0" eb="3">
      <t>ゼンツウジ</t>
    </rPh>
    <rPh sb="3" eb="4">
      <t>ミナミ</t>
    </rPh>
    <phoneticPr fontId="10"/>
  </si>
  <si>
    <t>詫間</t>
    <rPh sb="0" eb="1">
      <t>ワ</t>
    </rPh>
    <rPh sb="1" eb="2">
      <t>マ</t>
    </rPh>
    <phoneticPr fontId="10"/>
  </si>
  <si>
    <t>善通寺</t>
    <rPh sb="0" eb="3">
      <t>ゼンツウジ</t>
    </rPh>
    <phoneticPr fontId="10"/>
  </si>
  <si>
    <t>観音寺</t>
    <rPh sb="0" eb="3">
      <t>カンノンジ</t>
    </rPh>
    <phoneticPr fontId="10"/>
  </si>
  <si>
    <t>国分寺東</t>
    <rPh sb="0" eb="3">
      <t>コクブンジ</t>
    </rPh>
    <rPh sb="3" eb="4">
      <t>ヒガシ</t>
    </rPh>
    <phoneticPr fontId="10"/>
  </si>
  <si>
    <t>宇多津</t>
    <rPh sb="0" eb="3">
      <t>ウタヅ</t>
    </rPh>
    <phoneticPr fontId="10"/>
  </si>
  <si>
    <t>丸亀西</t>
    <rPh sb="0" eb="2">
      <t>マルガメ</t>
    </rPh>
    <rPh sb="2" eb="3">
      <t>ニシ</t>
    </rPh>
    <phoneticPr fontId="10"/>
  </si>
  <si>
    <t>国分寺</t>
    <rPh sb="0" eb="3">
      <t>コクブンジ</t>
    </rPh>
    <phoneticPr fontId="10"/>
  </si>
  <si>
    <t>国分寺</t>
    <rPh sb="0" eb="3">
      <t>コクブンジ</t>
    </rPh>
    <phoneticPr fontId="10"/>
  </si>
  <si>
    <t>白鳥</t>
    <rPh sb="0" eb="2">
      <t>ハクチョウ</t>
    </rPh>
    <phoneticPr fontId="10"/>
  </si>
  <si>
    <t>津田</t>
    <rPh sb="0" eb="2">
      <t>ツダ</t>
    </rPh>
    <phoneticPr fontId="10"/>
  </si>
  <si>
    <t>豊島</t>
    <rPh sb="0" eb="2">
      <t>テシマ</t>
    </rPh>
    <phoneticPr fontId="10"/>
  </si>
  <si>
    <t>香川町</t>
    <rPh sb="0" eb="3">
      <t>カガワチョウ</t>
    </rPh>
    <phoneticPr fontId="10"/>
  </si>
  <si>
    <t>引田</t>
    <rPh sb="0" eb="2">
      <t>ヒキタ</t>
    </rPh>
    <phoneticPr fontId="10"/>
  </si>
  <si>
    <t>土庄</t>
    <rPh sb="0" eb="2">
      <t>トノショウ</t>
    </rPh>
    <phoneticPr fontId="10"/>
  </si>
  <si>
    <t>内海</t>
    <rPh sb="0" eb="2">
      <t>ウツミ</t>
    </rPh>
    <phoneticPr fontId="10"/>
  </si>
  <si>
    <t>香川</t>
    <rPh sb="0" eb="2">
      <t>カガワ</t>
    </rPh>
    <phoneticPr fontId="10"/>
  </si>
  <si>
    <t>木田郡折込合計</t>
    <rPh sb="3" eb="5">
      <t>オリコミ</t>
    </rPh>
    <rPh sb="5" eb="7">
      <t>ゴウケイ</t>
    </rPh>
    <phoneticPr fontId="10"/>
  </si>
  <si>
    <t>84127</t>
    <phoneticPr fontId="10"/>
  </si>
  <si>
    <t>木田郡部数合計</t>
    <rPh sb="3" eb="5">
      <t>ブスウ</t>
    </rPh>
    <rPh sb="5" eb="7">
      <t>ゴウケイ</t>
    </rPh>
    <phoneticPr fontId="10"/>
  </si>
  <si>
    <t>84129</t>
  </si>
  <si>
    <t>84131</t>
  </si>
  <si>
    <t>84132</t>
  </si>
  <si>
    <t>84134</t>
  </si>
  <si>
    <t>84135</t>
  </si>
  <si>
    <t>84136</t>
  </si>
  <si>
    <t>84138</t>
    <phoneticPr fontId="10"/>
  </si>
  <si>
    <t>84139</t>
  </si>
  <si>
    <t>84140</t>
  </si>
  <si>
    <t>84143</t>
  </si>
  <si>
    <t>84144</t>
    <phoneticPr fontId="10"/>
  </si>
  <si>
    <t>84145</t>
  </si>
  <si>
    <t>84146</t>
    <phoneticPr fontId="10"/>
  </si>
  <si>
    <t>84147</t>
  </si>
  <si>
    <t>84150</t>
    <phoneticPr fontId="10"/>
  </si>
  <si>
    <t>84151</t>
  </si>
  <si>
    <t>84152</t>
  </si>
  <si>
    <t>84153</t>
  </si>
  <si>
    <t>84154</t>
  </si>
  <si>
    <t>84156</t>
    <phoneticPr fontId="10"/>
  </si>
  <si>
    <t>84157</t>
  </si>
  <si>
    <t>90701</t>
    <phoneticPr fontId="10"/>
  </si>
  <si>
    <t>90702</t>
  </si>
  <si>
    <t>90703</t>
  </si>
  <si>
    <t>長尾</t>
  </si>
  <si>
    <t>90704</t>
  </si>
  <si>
    <t>90705</t>
  </si>
  <si>
    <t>90706</t>
  </si>
  <si>
    <t>90707</t>
  </si>
  <si>
    <t>90709</t>
  </si>
  <si>
    <t>90901</t>
    <phoneticPr fontId="10"/>
  </si>
  <si>
    <t>90904</t>
  </si>
  <si>
    <t>90906</t>
  </si>
  <si>
    <t>84201</t>
    <phoneticPr fontId="10"/>
  </si>
  <si>
    <t>84202</t>
  </si>
  <si>
    <t>84203</t>
  </si>
  <si>
    <t>84205</t>
  </si>
  <si>
    <t>84206</t>
  </si>
  <si>
    <t>84207</t>
    <phoneticPr fontId="10"/>
  </si>
  <si>
    <t>84402</t>
  </si>
  <si>
    <t>84403</t>
  </si>
  <si>
    <t>84406</t>
  </si>
  <si>
    <t>84407</t>
  </si>
  <si>
    <t>84410</t>
  </si>
  <si>
    <t>82312</t>
  </si>
  <si>
    <t>82313</t>
  </si>
  <si>
    <t>82315</t>
  </si>
  <si>
    <t>82316</t>
    <phoneticPr fontId="10"/>
  </si>
  <si>
    <t>82317</t>
  </si>
  <si>
    <t>82321</t>
    <phoneticPr fontId="10"/>
  </si>
  <si>
    <t>91648</t>
    <phoneticPr fontId="10"/>
  </si>
  <si>
    <t>91649</t>
  </si>
  <si>
    <t>82334</t>
    <phoneticPr fontId="10"/>
  </si>
  <si>
    <t>82338</t>
  </si>
  <si>
    <t>82339</t>
    <phoneticPr fontId="10"/>
  </si>
  <si>
    <t>82343</t>
    <phoneticPr fontId="10"/>
  </si>
  <si>
    <t>82344</t>
    <phoneticPr fontId="10"/>
  </si>
  <si>
    <t>82347</t>
  </si>
  <si>
    <t>82349</t>
  </si>
  <si>
    <t>91653</t>
    <phoneticPr fontId="10"/>
  </si>
  <si>
    <t>91654</t>
    <phoneticPr fontId="10"/>
  </si>
  <si>
    <t>82373</t>
  </si>
  <si>
    <t>82375</t>
    <phoneticPr fontId="10"/>
  </si>
  <si>
    <t>82376</t>
    <phoneticPr fontId="10"/>
  </si>
  <si>
    <t>82379</t>
  </si>
  <si>
    <t>高松西部</t>
    <rPh sb="0" eb="2">
      <t>タカマツ</t>
    </rPh>
    <rPh sb="2" eb="4">
      <t>セイブ</t>
    </rPh>
    <phoneticPr fontId="10"/>
  </si>
  <si>
    <t>91666</t>
    <phoneticPr fontId="10"/>
  </si>
  <si>
    <t>91655</t>
    <phoneticPr fontId="10"/>
  </si>
  <si>
    <t>91656</t>
    <phoneticPr fontId="10"/>
  </si>
  <si>
    <t>5-1</t>
    <phoneticPr fontId="10"/>
  </si>
  <si>
    <r>
      <t>5-</t>
    </r>
    <r>
      <rPr>
        <sz val="11"/>
        <rFont val="ＭＳ Ｐゴシック"/>
        <family val="3"/>
        <charset val="128"/>
      </rPr>
      <t>2</t>
    </r>
    <phoneticPr fontId="10"/>
  </si>
  <si>
    <r>
      <t>5-</t>
    </r>
    <r>
      <rPr>
        <sz val="11"/>
        <rFont val="ＭＳ Ｐゴシック"/>
        <family val="3"/>
        <charset val="128"/>
      </rPr>
      <t>3</t>
    </r>
    <phoneticPr fontId="10"/>
  </si>
  <si>
    <r>
      <t>5-</t>
    </r>
    <r>
      <rPr>
        <sz val="11"/>
        <rFont val="ＭＳ Ｐゴシック"/>
        <family val="3"/>
        <charset val="128"/>
      </rPr>
      <t>4</t>
    </r>
    <phoneticPr fontId="10"/>
  </si>
  <si>
    <r>
      <t>5-</t>
    </r>
    <r>
      <rPr>
        <sz val="11"/>
        <rFont val="ＭＳ Ｐゴシック"/>
        <family val="3"/>
        <charset val="128"/>
      </rPr>
      <t>5</t>
    </r>
    <phoneticPr fontId="10"/>
  </si>
  <si>
    <t>１．「新聞折込広告取り扱い基準」に違反した広告は折込できません。広告制作の際ご確認ください。</t>
    <rPh sb="3" eb="5">
      <t>シンブン</t>
    </rPh>
    <rPh sb="5" eb="7">
      <t>オリコミ</t>
    </rPh>
    <rPh sb="7" eb="9">
      <t>コウコク</t>
    </rPh>
    <rPh sb="9" eb="10">
      <t>トリアツカイ</t>
    </rPh>
    <rPh sb="11" eb="12">
      <t>アツカ</t>
    </rPh>
    <rPh sb="13" eb="15">
      <t>キジュン</t>
    </rPh>
    <rPh sb="17" eb="19">
      <t>イハン</t>
    </rPh>
    <rPh sb="21" eb="23">
      <t>コウコク</t>
    </rPh>
    <rPh sb="24" eb="26">
      <t>オリコミ</t>
    </rPh>
    <rPh sb="32" eb="34">
      <t>コウコク</t>
    </rPh>
    <rPh sb="34" eb="36">
      <t>セイサク</t>
    </rPh>
    <rPh sb="37" eb="38">
      <t>サイ</t>
    </rPh>
    <rPh sb="38" eb="41">
      <t>ゴカクニン</t>
    </rPh>
    <phoneticPr fontId="10"/>
  </si>
  <si>
    <t>２．各種券や折込チラシが商品などに替わるものや、各種団体発行の物については折込できないことがあります。事前にご確認下さい。</t>
    <rPh sb="2" eb="4">
      <t>カクシュ</t>
    </rPh>
    <rPh sb="4" eb="5">
      <t>ケン</t>
    </rPh>
    <rPh sb="6" eb="8">
      <t>オリコミ</t>
    </rPh>
    <rPh sb="12" eb="14">
      <t>ショウヒン</t>
    </rPh>
    <rPh sb="17" eb="18">
      <t>カ</t>
    </rPh>
    <rPh sb="24" eb="26">
      <t>カクシュ</t>
    </rPh>
    <rPh sb="26" eb="28">
      <t>ダンタイ</t>
    </rPh>
    <rPh sb="28" eb="30">
      <t>ハッコウ</t>
    </rPh>
    <rPh sb="31" eb="32">
      <t>モノ</t>
    </rPh>
    <rPh sb="37" eb="39">
      <t>オリコミ</t>
    </rPh>
    <rPh sb="51" eb="53">
      <t>ジゼン</t>
    </rPh>
    <rPh sb="54" eb="57">
      <t>ゴカクニン</t>
    </rPh>
    <rPh sb="57" eb="58">
      <t>クダ</t>
    </rPh>
    <phoneticPr fontId="10"/>
  </si>
  <si>
    <t>　　　　合　　計</t>
    <phoneticPr fontId="10"/>
  </si>
  <si>
    <t>郡 市 別</t>
    <phoneticPr fontId="10"/>
  </si>
  <si>
    <t>総部数</t>
    <rPh sb="0" eb="1">
      <t>ソウ</t>
    </rPh>
    <rPh sb="1" eb="3">
      <t>ブスウ</t>
    </rPh>
    <phoneticPr fontId="10"/>
  </si>
  <si>
    <t>総部数</t>
    <rPh sb="0" eb="1">
      <t>ソウ</t>
    </rPh>
    <rPh sb="1" eb="3">
      <t>ブスウ</t>
    </rPh>
    <phoneticPr fontId="10"/>
  </si>
  <si>
    <t>香川県郡市別折込広告部数表</t>
    <rPh sb="0" eb="2">
      <t>カガワ</t>
    </rPh>
    <rPh sb="6" eb="8">
      <t>オリコミ</t>
    </rPh>
    <rPh sb="8" eb="10">
      <t>コウコク</t>
    </rPh>
    <rPh sb="10" eb="12">
      <t>ブスウ</t>
    </rPh>
    <rPh sb="12" eb="13">
      <t>ヒョウ</t>
    </rPh>
    <phoneticPr fontId="10"/>
  </si>
  <si>
    <t>郡</t>
    <rPh sb="0" eb="1">
      <t>グン</t>
    </rPh>
    <phoneticPr fontId="10"/>
  </si>
  <si>
    <t>別</t>
    <rPh sb="0" eb="1">
      <t>ベツ</t>
    </rPh>
    <phoneticPr fontId="10"/>
  </si>
  <si>
    <t>1,2</t>
  </si>
  <si>
    <t>　　　読売新聞</t>
    <rPh sb="5" eb="7">
      <t>シンブン</t>
    </rPh>
    <phoneticPr fontId="10"/>
  </si>
  <si>
    <t>　　　朝日新聞</t>
    <rPh sb="5" eb="7">
      <t>シンブン</t>
    </rPh>
    <phoneticPr fontId="10"/>
  </si>
  <si>
    <t>　　　毎日新聞</t>
    <rPh sb="5" eb="7">
      <t>シンブン</t>
    </rPh>
    <phoneticPr fontId="10"/>
  </si>
  <si>
    <t>　　　産経新聞</t>
    <rPh sb="5" eb="7">
      <t>シンブン</t>
    </rPh>
    <phoneticPr fontId="10"/>
  </si>
  <si>
    <t>　　　日経新聞</t>
    <rPh sb="5" eb="7">
      <t>シンブン</t>
    </rPh>
    <phoneticPr fontId="10"/>
  </si>
  <si>
    <t>　　　四国新聞</t>
    <rPh sb="3" eb="5">
      <t>シコク</t>
    </rPh>
    <rPh sb="5" eb="7">
      <t>シンブン</t>
    </rPh>
    <phoneticPr fontId="10"/>
  </si>
  <si>
    <t>小豆郡</t>
    <rPh sb="0" eb="3">
      <t>ショウドシマグン</t>
    </rPh>
    <phoneticPr fontId="10"/>
  </si>
  <si>
    <t>香川県合計</t>
    <rPh sb="0" eb="3">
      <t>カガワケン</t>
    </rPh>
    <phoneticPr fontId="10"/>
  </si>
  <si>
    <t>３．Ａ版、Ｂ版以外の変形物、及び、折りずれ、特に厚い紙、ハガキ大未満の紙などは扱っておりません。</t>
    <rPh sb="3" eb="4">
      <t>バン</t>
    </rPh>
    <rPh sb="6" eb="7">
      <t>バン</t>
    </rPh>
    <rPh sb="7" eb="9">
      <t>イガイ</t>
    </rPh>
    <rPh sb="10" eb="12">
      <t>ヘンケイ</t>
    </rPh>
    <rPh sb="12" eb="13">
      <t>ブツ</t>
    </rPh>
    <rPh sb="14" eb="15">
      <t>オヨ</t>
    </rPh>
    <rPh sb="17" eb="18">
      <t>オ</t>
    </rPh>
    <rPh sb="22" eb="23">
      <t>トク</t>
    </rPh>
    <rPh sb="24" eb="25">
      <t>アツ</t>
    </rPh>
    <rPh sb="26" eb="27">
      <t>カミ</t>
    </rPh>
    <rPh sb="31" eb="32">
      <t>ダイ</t>
    </rPh>
    <rPh sb="32" eb="34">
      <t>ミマン</t>
    </rPh>
    <rPh sb="35" eb="36">
      <t>カミ</t>
    </rPh>
    <rPh sb="39" eb="40">
      <t>アツカ</t>
    </rPh>
    <phoneticPr fontId="10"/>
  </si>
  <si>
    <t>４．天災、災害で配達不能の場合や、新聞作成の事故の場合、やむを得ず折込日の変更をさせて頂く事や折込不能になることがありますので、ご了承願います。</t>
    <rPh sb="2" eb="4">
      <t>テンサイ</t>
    </rPh>
    <rPh sb="5" eb="7">
      <t>サイガイ</t>
    </rPh>
    <rPh sb="8" eb="10">
      <t>ハイタツ</t>
    </rPh>
    <rPh sb="10" eb="12">
      <t>フノウ</t>
    </rPh>
    <rPh sb="13" eb="15">
      <t>バアイ</t>
    </rPh>
    <rPh sb="17" eb="19">
      <t>シンブン</t>
    </rPh>
    <rPh sb="19" eb="21">
      <t>サクセイ</t>
    </rPh>
    <rPh sb="22" eb="24">
      <t>ジコ</t>
    </rPh>
    <rPh sb="25" eb="27">
      <t>バアイ</t>
    </rPh>
    <rPh sb="28" eb="32">
      <t>ヤムヲエ</t>
    </rPh>
    <rPh sb="33" eb="35">
      <t>オリコミ</t>
    </rPh>
    <rPh sb="35" eb="36">
      <t>ビ</t>
    </rPh>
    <rPh sb="37" eb="39">
      <t>ヘンコウ</t>
    </rPh>
    <rPh sb="43" eb="44">
      <t>イタダ</t>
    </rPh>
    <rPh sb="45" eb="46">
      <t>コト</t>
    </rPh>
    <rPh sb="47" eb="49">
      <t>オリコミ</t>
    </rPh>
    <rPh sb="49" eb="51">
      <t>フノウ</t>
    </rPh>
    <rPh sb="65" eb="67">
      <t>リョウショウ</t>
    </rPh>
    <rPh sb="67" eb="68">
      <t>ネガ</t>
    </rPh>
    <phoneticPr fontId="10"/>
  </si>
  <si>
    <t>２．半月以上先の折込や、当社締め切り時間以降の搬入はご遠慮願います。</t>
    <rPh sb="2" eb="4">
      <t>ハンツキ</t>
    </rPh>
    <rPh sb="4" eb="6">
      <t>イジョウ</t>
    </rPh>
    <rPh sb="6" eb="7">
      <t>サキ</t>
    </rPh>
    <rPh sb="8" eb="10">
      <t>オリコミ</t>
    </rPh>
    <rPh sb="12" eb="14">
      <t>トウシャ</t>
    </rPh>
    <rPh sb="14" eb="17">
      <t>シメキリ</t>
    </rPh>
    <rPh sb="18" eb="20">
      <t>ジカン</t>
    </rPh>
    <rPh sb="20" eb="22">
      <t>イコウ</t>
    </rPh>
    <rPh sb="23" eb="25">
      <t>ハンニュウ</t>
    </rPh>
    <rPh sb="26" eb="29">
      <t>ゴエンリョ</t>
    </rPh>
    <rPh sb="29" eb="30">
      <t>ネガ</t>
    </rPh>
    <phoneticPr fontId="10"/>
  </si>
  <si>
    <t>１．折込広告を搬入される際は、納品書、又はそれに代わるものを添付いただくようお願いします。</t>
    <rPh sb="2" eb="4">
      <t>オリコミ</t>
    </rPh>
    <rPh sb="4" eb="6">
      <t>コウコク</t>
    </rPh>
    <rPh sb="7" eb="9">
      <t>ハンニュウ</t>
    </rPh>
    <rPh sb="12" eb="13">
      <t>サイ</t>
    </rPh>
    <rPh sb="15" eb="18">
      <t>ノウヒンショ</t>
    </rPh>
    <rPh sb="19" eb="20">
      <t>マタ</t>
    </rPh>
    <rPh sb="24" eb="25">
      <t>カ</t>
    </rPh>
    <rPh sb="30" eb="32">
      <t>テンプ</t>
    </rPh>
    <rPh sb="38" eb="40">
      <t>オネガ</t>
    </rPh>
    <phoneticPr fontId="10"/>
  </si>
  <si>
    <t>申し込みされる折込広告の詳細をご記入下さい。また、販売店明細は部数表に入力して下さい。（郡市別集計は入力の必要ありません）</t>
    <rPh sb="0" eb="3">
      <t>モウシコ</t>
    </rPh>
    <rPh sb="7" eb="9">
      <t>オリコミ</t>
    </rPh>
    <rPh sb="9" eb="11">
      <t>コウコク</t>
    </rPh>
    <rPh sb="12" eb="14">
      <t>ショウサイ</t>
    </rPh>
    <rPh sb="15" eb="18">
      <t>ゴキニュウ</t>
    </rPh>
    <rPh sb="18" eb="19">
      <t>クダ</t>
    </rPh>
    <rPh sb="25" eb="28">
      <t>ハンバイテン</t>
    </rPh>
    <rPh sb="28" eb="30">
      <t>メイサイ</t>
    </rPh>
    <rPh sb="31" eb="33">
      <t>ブスウ</t>
    </rPh>
    <rPh sb="33" eb="34">
      <t>ヒョウ</t>
    </rPh>
    <rPh sb="35" eb="37">
      <t>ニュウリョク</t>
    </rPh>
    <rPh sb="39" eb="40">
      <t>クダ</t>
    </rPh>
    <rPh sb="44" eb="46">
      <t>グンシ</t>
    </rPh>
    <rPh sb="46" eb="47">
      <t>ベツ</t>
    </rPh>
    <rPh sb="47" eb="49">
      <t>シュウケイ</t>
    </rPh>
    <rPh sb="50" eb="52">
      <t>ニュウリョク</t>
    </rPh>
    <rPh sb="53" eb="55">
      <t>ヒツヨウ</t>
    </rPh>
    <phoneticPr fontId="10"/>
  </si>
  <si>
    <t>高松市部数合計</t>
    <rPh sb="0" eb="3">
      <t>タカマツシ</t>
    </rPh>
    <rPh sb="3" eb="5">
      <t>ブスウ</t>
    </rPh>
    <rPh sb="5" eb="7">
      <t>ゴウケイ</t>
    </rPh>
    <phoneticPr fontId="10"/>
  </si>
  <si>
    <t>*印は他の新聞の部数を含んでいます。</t>
    <rPh sb="1" eb="2">
      <t>シルシ</t>
    </rPh>
    <rPh sb="3" eb="4">
      <t>タ</t>
    </rPh>
    <rPh sb="5" eb="7">
      <t>シンブン</t>
    </rPh>
    <rPh sb="8" eb="10">
      <t>ブスウ</t>
    </rPh>
    <rPh sb="11" eb="12">
      <t>フク</t>
    </rPh>
    <phoneticPr fontId="10"/>
  </si>
  <si>
    <t>直島地区は岡山管轄</t>
    <rPh sb="0" eb="2">
      <t>ナオシマ</t>
    </rPh>
    <rPh sb="2" eb="4">
      <t>チク</t>
    </rPh>
    <rPh sb="5" eb="7">
      <t>オカヤマ</t>
    </rPh>
    <rPh sb="7" eb="9">
      <t>カンカツ</t>
    </rPh>
    <phoneticPr fontId="10"/>
  </si>
  <si>
    <t>財田*</t>
    <rPh sb="0" eb="1">
      <t>ザイ</t>
    </rPh>
    <rPh sb="1" eb="2">
      <t>タ</t>
    </rPh>
    <phoneticPr fontId="10"/>
  </si>
  <si>
    <t>備考</t>
    <rPh sb="0" eb="2">
      <t>ビコウ</t>
    </rPh>
    <phoneticPr fontId="10"/>
  </si>
  <si>
    <t>香川郡折込合計</t>
  </si>
  <si>
    <t>香川郡部数合計</t>
  </si>
  <si>
    <t>小豆郡部数合計</t>
  </si>
  <si>
    <t>小豆郡折込合計</t>
  </si>
  <si>
    <t>坂出市折込合計</t>
  </si>
  <si>
    <t>坂出市部数合計</t>
  </si>
  <si>
    <t>綾歌郡折込合計</t>
  </si>
  <si>
    <t>綾歌郡部数合計</t>
  </si>
  <si>
    <t>善通寺市折込合計</t>
  </si>
  <si>
    <t>善通寺市部数合計</t>
  </si>
  <si>
    <t>仲多度郡折込合計</t>
  </si>
  <si>
    <t>仲多度郡部数合計</t>
  </si>
  <si>
    <t>観音寺市折込合計</t>
  </si>
  <si>
    <t>観音寺市部数合計</t>
  </si>
  <si>
    <t>別</t>
  </si>
  <si>
    <t>総部数</t>
  </si>
  <si>
    <t>折込部数</t>
  </si>
  <si>
    <t>四新本社</t>
    <rPh sb="0" eb="1">
      <t>ヨン</t>
    </rPh>
    <rPh sb="1" eb="2">
      <t>シン</t>
    </rPh>
    <rPh sb="2" eb="3">
      <t>ホン</t>
    </rPh>
    <rPh sb="3" eb="4">
      <t>シャ</t>
    </rPh>
    <phoneticPr fontId="10"/>
  </si>
  <si>
    <t>四新南</t>
    <rPh sb="0" eb="1">
      <t>シ</t>
    </rPh>
    <rPh sb="1" eb="2">
      <t>シン</t>
    </rPh>
    <rPh sb="2" eb="3">
      <t>ミナミ</t>
    </rPh>
    <phoneticPr fontId="10"/>
  </si>
  <si>
    <t>四新中央</t>
    <rPh sb="0" eb="1">
      <t>ヨン</t>
    </rPh>
    <rPh sb="1" eb="2">
      <t>シン</t>
    </rPh>
    <rPh sb="2" eb="3">
      <t>ナカ</t>
    </rPh>
    <rPh sb="3" eb="4">
      <t>チュウオウ</t>
    </rPh>
    <phoneticPr fontId="10"/>
  </si>
  <si>
    <t>折込枚数</t>
    <phoneticPr fontId="10"/>
  </si>
  <si>
    <t>折込枚数</t>
    <phoneticPr fontId="10"/>
  </si>
  <si>
    <t>高松市合計</t>
    <phoneticPr fontId="10"/>
  </si>
  <si>
    <t>計</t>
    <rPh sb="0" eb="1">
      <t>ケイ</t>
    </rPh>
    <phoneticPr fontId="10"/>
  </si>
  <si>
    <t>高松市</t>
    <rPh sb="0" eb="3">
      <t>タカマツシ</t>
    </rPh>
    <phoneticPr fontId="10"/>
  </si>
  <si>
    <t>木田郡</t>
    <phoneticPr fontId="10"/>
  </si>
  <si>
    <t>香川郡</t>
    <phoneticPr fontId="10"/>
  </si>
  <si>
    <t>小豆郡</t>
    <phoneticPr fontId="10"/>
  </si>
  <si>
    <t>綾歌郡</t>
    <phoneticPr fontId="10"/>
  </si>
  <si>
    <t>坂出市</t>
    <phoneticPr fontId="10"/>
  </si>
  <si>
    <t>丸亀市</t>
    <phoneticPr fontId="10"/>
  </si>
  <si>
    <t>82352</t>
    <phoneticPr fontId="10"/>
  </si>
  <si>
    <t>82353</t>
    <phoneticPr fontId="10"/>
  </si>
  <si>
    <t>91790</t>
    <phoneticPr fontId="10"/>
  </si>
  <si>
    <t>91791</t>
    <phoneticPr fontId="10"/>
  </si>
  <si>
    <t>91792</t>
    <phoneticPr fontId="10"/>
  </si>
  <si>
    <t>91794</t>
    <phoneticPr fontId="10"/>
  </si>
  <si>
    <t>91796</t>
    <phoneticPr fontId="10"/>
  </si>
  <si>
    <t>91797</t>
    <phoneticPr fontId="10"/>
  </si>
  <si>
    <t>91798</t>
    <phoneticPr fontId="10"/>
  </si>
  <si>
    <t>91793</t>
    <phoneticPr fontId="10"/>
  </si>
  <si>
    <t>仲多度郡</t>
    <phoneticPr fontId="10"/>
  </si>
  <si>
    <t>善通寺市</t>
    <phoneticPr fontId="10"/>
  </si>
  <si>
    <t>観音寺市</t>
    <phoneticPr fontId="10"/>
  </si>
  <si>
    <t>91745</t>
    <phoneticPr fontId="10"/>
  </si>
  <si>
    <t>91701</t>
    <phoneticPr fontId="10"/>
  </si>
  <si>
    <t>91702</t>
    <phoneticPr fontId="10"/>
  </si>
  <si>
    <t>91703</t>
    <phoneticPr fontId="10"/>
  </si>
  <si>
    <t>91704</t>
    <phoneticPr fontId="10"/>
  </si>
  <si>
    <t>91706</t>
    <phoneticPr fontId="10"/>
  </si>
  <si>
    <t>91707</t>
    <phoneticPr fontId="10"/>
  </si>
  <si>
    <t>91708</t>
    <phoneticPr fontId="10"/>
  </si>
  <si>
    <t>91709</t>
    <phoneticPr fontId="10"/>
  </si>
  <si>
    <t>91711</t>
    <phoneticPr fontId="10"/>
  </si>
  <si>
    <t>91713</t>
    <phoneticPr fontId="10"/>
  </si>
  <si>
    <t>91714</t>
    <phoneticPr fontId="10"/>
  </si>
  <si>
    <t>91715</t>
    <phoneticPr fontId="10"/>
  </si>
  <si>
    <t>91716</t>
    <phoneticPr fontId="10"/>
  </si>
  <si>
    <t>91717</t>
    <phoneticPr fontId="10"/>
  </si>
  <si>
    <t>91718</t>
    <phoneticPr fontId="10"/>
  </si>
  <si>
    <t>91719</t>
    <phoneticPr fontId="10"/>
  </si>
  <si>
    <t>91720</t>
    <phoneticPr fontId="10"/>
  </si>
  <si>
    <t>91721</t>
    <phoneticPr fontId="10"/>
  </si>
  <si>
    <t>91722</t>
    <phoneticPr fontId="10"/>
  </si>
  <si>
    <t>91727</t>
    <phoneticPr fontId="10"/>
  </si>
  <si>
    <t>91750</t>
    <phoneticPr fontId="10"/>
  </si>
  <si>
    <t>91751</t>
    <phoneticPr fontId="10"/>
  </si>
  <si>
    <t>91752</t>
    <phoneticPr fontId="10"/>
  </si>
  <si>
    <t>91737</t>
    <phoneticPr fontId="10"/>
  </si>
  <si>
    <t>91738</t>
    <phoneticPr fontId="10"/>
  </si>
  <si>
    <t>91740</t>
    <phoneticPr fontId="10"/>
  </si>
  <si>
    <t>91731</t>
    <phoneticPr fontId="10"/>
  </si>
  <si>
    <t>91733</t>
    <phoneticPr fontId="10"/>
  </si>
  <si>
    <t>91736</t>
    <phoneticPr fontId="10"/>
  </si>
  <si>
    <t>91742</t>
    <phoneticPr fontId="10"/>
  </si>
  <si>
    <t>91741</t>
    <phoneticPr fontId="10"/>
  </si>
  <si>
    <t>91729</t>
    <phoneticPr fontId="10"/>
  </si>
  <si>
    <t>日経</t>
    <phoneticPr fontId="10"/>
  </si>
  <si>
    <t>産経</t>
    <phoneticPr fontId="10"/>
  </si>
  <si>
    <t>毎日</t>
    <phoneticPr fontId="10"/>
  </si>
  <si>
    <t>朝日</t>
    <phoneticPr fontId="10"/>
  </si>
  <si>
    <t>四国</t>
    <rPh sb="0" eb="2">
      <t>シコク</t>
    </rPh>
    <phoneticPr fontId="10"/>
  </si>
  <si>
    <t>91726</t>
    <phoneticPr fontId="10"/>
  </si>
  <si>
    <t>香川県</t>
    <rPh sb="0" eb="3">
      <t>カガワケン</t>
    </rPh>
    <phoneticPr fontId="10"/>
  </si>
  <si>
    <t>四新瀬戸内</t>
    <rPh sb="0" eb="1">
      <t>ヨン</t>
    </rPh>
    <rPh sb="1" eb="2">
      <t>シン</t>
    </rPh>
    <rPh sb="2" eb="5">
      <t>セトウチ</t>
    </rPh>
    <phoneticPr fontId="10"/>
  </si>
  <si>
    <t>84209</t>
    <phoneticPr fontId="10"/>
  </si>
  <si>
    <t>84211</t>
    <phoneticPr fontId="10"/>
  </si>
  <si>
    <t>84213</t>
    <phoneticPr fontId="10"/>
  </si>
  <si>
    <t>84215</t>
    <phoneticPr fontId="10"/>
  </si>
  <si>
    <t>84216</t>
    <phoneticPr fontId="10"/>
  </si>
  <si>
    <t>84217</t>
    <phoneticPr fontId="10"/>
  </si>
  <si>
    <t>84218</t>
    <phoneticPr fontId="10"/>
  </si>
  <si>
    <t>84219</t>
    <phoneticPr fontId="10"/>
  </si>
  <si>
    <t>84220</t>
    <phoneticPr fontId="10"/>
  </si>
  <si>
    <t>84221</t>
    <phoneticPr fontId="10"/>
  </si>
  <si>
    <t>84222</t>
    <phoneticPr fontId="10"/>
  </si>
  <si>
    <t>84224</t>
    <phoneticPr fontId="10"/>
  </si>
  <si>
    <t>84405</t>
    <phoneticPr fontId="10"/>
  </si>
  <si>
    <t>単</t>
    <rPh sb="0" eb="1">
      <t>タン</t>
    </rPh>
    <phoneticPr fontId="10"/>
  </si>
  <si>
    <t>香川県単価別折込広告部数表</t>
    <rPh sb="3" eb="5">
      <t>タンカ</t>
    </rPh>
    <phoneticPr fontId="10"/>
  </si>
  <si>
    <t>価</t>
    <rPh sb="0" eb="1">
      <t>アタイ</t>
    </rPh>
    <phoneticPr fontId="10"/>
  </si>
  <si>
    <t>Ｂ４</t>
    <phoneticPr fontId="10"/>
  </si>
  <si>
    <t>Ｂ３</t>
    <phoneticPr fontId="10"/>
  </si>
  <si>
    <t>Ｂ２</t>
    <phoneticPr fontId="10"/>
  </si>
  <si>
    <t>Ｂ全</t>
    <rPh sb="1" eb="2">
      <t>ゼン</t>
    </rPh>
    <phoneticPr fontId="10"/>
  </si>
  <si>
    <t>四国新聞</t>
    <rPh sb="0" eb="2">
      <t>シコク</t>
    </rPh>
    <rPh sb="2" eb="4">
      <t>シンブン</t>
    </rPh>
    <phoneticPr fontId="10"/>
  </si>
  <si>
    <t>単価</t>
    <rPh sb="0" eb="2">
      <t>タンカ</t>
    </rPh>
    <phoneticPr fontId="10"/>
  </si>
  <si>
    <t>折込料</t>
    <rPh sb="0" eb="2">
      <t>オリコミ</t>
    </rPh>
    <rPh sb="2" eb="3">
      <t>リョウ</t>
    </rPh>
    <phoneticPr fontId="10"/>
  </si>
  <si>
    <t>中央紙</t>
    <rPh sb="0" eb="3">
      <t>チュウオウシ</t>
    </rPh>
    <phoneticPr fontId="10"/>
  </si>
  <si>
    <t>Ｂ４</t>
    <phoneticPr fontId="10"/>
  </si>
  <si>
    <t>Ｂ３</t>
    <phoneticPr fontId="10"/>
  </si>
  <si>
    <t>Ｂ２</t>
    <phoneticPr fontId="10"/>
  </si>
  <si>
    <t>90714</t>
    <phoneticPr fontId="10"/>
  </si>
  <si>
    <t>四新丸亀</t>
    <rPh sb="0" eb="1">
      <t>ヨン</t>
    </rPh>
    <rPh sb="1" eb="2">
      <t>シン</t>
    </rPh>
    <rPh sb="2" eb="4">
      <t>マルガメ</t>
    </rPh>
    <phoneticPr fontId="10"/>
  </si>
  <si>
    <t>仲多度郡</t>
    <rPh sb="0" eb="4">
      <t>ナカタドグン</t>
    </rPh>
    <phoneticPr fontId="10"/>
  </si>
  <si>
    <t>古高松</t>
    <rPh sb="0" eb="1">
      <t>フル</t>
    </rPh>
    <rPh sb="1" eb="3">
      <t>タカマツ</t>
    </rPh>
    <phoneticPr fontId="10"/>
  </si>
  <si>
    <t>坂出</t>
    <rPh sb="0" eb="2">
      <t>サカイデ</t>
    </rPh>
    <phoneticPr fontId="10"/>
  </si>
  <si>
    <t>綾歌</t>
    <rPh sb="0" eb="2">
      <t>アヤウタ</t>
    </rPh>
    <phoneticPr fontId="10"/>
  </si>
  <si>
    <t>豊浜・大野原</t>
    <rPh sb="0" eb="2">
      <t>トヨハマ</t>
    </rPh>
    <rPh sb="3" eb="6">
      <t>オオノハラ</t>
    </rPh>
    <phoneticPr fontId="10"/>
  </si>
  <si>
    <t>計</t>
    <rPh sb="0" eb="1">
      <t>ケイ</t>
    </rPh>
    <phoneticPr fontId="10"/>
  </si>
  <si>
    <t>90907</t>
    <phoneticPr fontId="10"/>
  </si>
  <si>
    <t>木太南</t>
    <rPh sb="0" eb="1">
      <t>キ</t>
    </rPh>
    <rPh sb="1" eb="2">
      <t>フト</t>
    </rPh>
    <rPh sb="2" eb="3">
      <t>ミナミ</t>
    </rPh>
    <phoneticPr fontId="10"/>
  </si>
  <si>
    <t>栗林・ハゼ</t>
    <rPh sb="0" eb="2">
      <t>リツリン</t>
    </rPh>
    <phoneticPr fontId="10"/>
  </si>
  <si>
    <t>高瀬</t>
    <rPh sb="0" eb="2">
      <t>タカセ</t>
    </rPh>
    <phoneticPr fontId="10"/>
  </si>
  <si>
    <t>高松市</t>
    <rPh sb="0" eb="3">
      <t>タカマツシ</t>
    </rPh>
    <phoneticPr fontId="10"/>
  </si>
  <si>
    <t>さぬき市</t>
    <rPh sb="3" eb="4">
      <t>シ</t>
    </rPh>
    <phoneticPr fontId="10"/>
  </si>
  <si>
    <t>さぬき市部数合計</t>
    <rPh sb="3" eb="4">
      <t>シ</t>
    </rPh>
    <rPh sb="4" eb="6">
      <t>ブスウ</t>
    </rPh>
    <rPh sb="6" eb="8">
      <t>ゴウケイ</t>
    </rPh>
    <phoneticPr fontId="10"/>
  </si>
  <si>
    <t>さぬき市折込合計</t>
    <rPh sb="3" eb="4">
      <t>シ</t>
    </rPh>
    <rPh sb="4" eb="6">
      <t>オリコミ</t>
    </rPh>
    <rPh sb="6" eb="8">
      <t>ゴウケイ</t>
    </rPh>
    <phoneticPr fontId="10"/>
  </si>
  <si>
    <t>志度*</t>
    <rPh sb="0" eb="2">
      <t>シド</t>
    </rPh>
    <phoneticPr fontId="10"/>
  </si>
  <si>
    <t>国分寺*</t>
    <rPh sb="0" eb="3">
      <t>コクブンジ</t>
    </rPh>
    <phoneticPr fontId="10"/>
  </si>
  <si>
    <t>市</t>
    <rPh sb="0" eb="1">
      <t>シ</t>
    </rPh>
    <phoneticPr fontId="10"/>
  </si>
  <si>
    <r>
      <t>*</t>
    </r>
    <r>
      <rPr>
        <sz val="11"/>
        <rFont val="ＭＳ Ｐゴシック"/>
        <family val="3"/>
        <charset val="128"/>
      </rPr>
      <t>2</t>
    </r>
    <phoneticPr fontId="10"/>
  </si>
  <si>
    <t>綾歌郡合計</t>
    <rPh sb="0" eb="3">
      <t>アヤウタグン</t>
    </rPh>
    <rPh sb="3" eb="5">
      <t>ゴウケイ</t>
    </rPh>
    <phoneticPr fontId="10"/>
  </si>
  <si>
    <t>小豆郡</t>
    <rPh sb="0" eb="3">
      <t>ショウズグン</t>
    </rPh>
    <phoneticPr fontId="10"/>
  </si>
  <si>
    <t>東かがわ市</t>
    <rPh sb="0" eb="1">
      <t>ヒガシ</t>
    </rPh>
    <rPh sb="4" eb="5">
      <t>シ</t>
    </rPh>
    <phoneticPr fontId="10"/>
  </si>
  <si>
    <t>東かがわ市折込合計</t>
    <rPh sb="0" eb="1">
      <t>ヒガシ</t>
    </rPh>
    <rPh sb="4" eb="5">
      <t>シ</t>
    </rPh>
    <phoneticPr fontId="10"/>
  </si>
  <si>
    <t>小</t>
    <rPh sb="0" eb="1">
      <t>ショウ</t>
    </rPh>
    <phoneticPr fontId="10"/>
  </si>
  <si>
    <t>豆</t>
    <rPh sb="0" eb="1">
      <t>マメ</t>
    </rPh>
    <phoneticPr fontId="10"/>
  </si>
  <si>
    <t>郡</t>
    <rPh sb="0" eb="1">
      <t>グン</t>
    </rPh>
    <phoneticPr fontId="10"/>
  </si>
  <si>
    <t>四新木太北</t>
    <rPh sb="0" eb="1">
      <t>シ</t>
    </rPh>
    <rPh sb="1" eb="2">
      <t>シン</t>
    </rPh>
    <rPh sb="2" eb="3">
      <t>キ</t>
    </rPh>
    <rPh sb="3" eb="4">
      <t>タ</t>
    </rPh>
    <rPh sb="4" eb="5">
      <t>キタ</t>
    </rPh>
    <phoneticPr fontId="10"/>
  </si>
  <si>
    <t>さぬき東部</t>
    <rPh sb="3" eb="5">
      <t>トウブ</t>
    </rPh>
    <phoneticPr fontId="10"/>
  </si>
  <si>
    <t>さぬき中央</t>
    <rPh sb="3" eb="5">
      <t>チュウオウ</t>
    </rPh>
    <phoneticPr fontId="10"/>
  </si>
  <si>
    <t>90719</t>
    <phoneticPr fontId="10"/>
  </si>
  <si>
    <t>多度津西</t>
    <rPh sb="0" eb="3">
      <t>タドツ</t>
    </rPh>
    <rPh sb="3" eb="4">
      <t>ニシ</t>
    </rPh>
    <phoneticPr fontId="10"/>
  </si>
  <si>
    <t>四新東部</t>
    <rPh sb="0" eb="1">
      <t>シ</t>
    </rPh>
    <rPh sb="1" eb="2">
      <t>シン</t>
    </rPh>
    <rPh sb="2" eb="4">
      <t>トウブ</t>
    </rPh>
    <phoneticPr fontId="10"/>
  </si>
  <si>
    <t>四新宇多津</t>
    <rPh sb="0" eb="1">
      <t>ヨン</t>
    </rPh>
    <rPh sb="1" eb="2">
      <t>シン</t>
    </rPh>
    <rPh sb="2" eb="5">
      <t>ウタヅ</t>
    </rPh>
    <phoneticPr fontId="10"/>
  </si>
  <si>
    <t>84208</t>
    <phoneticPr fontId="10"/>
  </si>
  <si>
    <t>東かがわ市部数合計</t>
    <rPh sb="5" eb="7">
      <t>ブスウ</t>
    </rPh>
    <phoneticPr fontId="10"/>
  </si>
  <si>
    <t>丸亀市折込合計</t>
    <phoneticPr fontId="10"/>
  </si>
  <si>
    <t>丸亀市部数合計</t>
    <rPh sb="3" eb="5">
      <t>ブスウ</t>
    </rPh>
    <phoneticPr fontId="10"/>
  </si>
  <si>
    <t>栗林</t>
    <rPh sb="0" eb="2">
      <t>リツリン</t>
    </rPh>
    <phoneticPr fontId="10"/>
  </si>
  <si>
    <t>観音寺(朝)</t>
    <rPh sb="0" eb="3">
      <t>カンノンジ</t>
    </rPh>
    <rPh sb="4" eb="5">
      <t>アサ</t>
    </rPh>
    <phoneticPr fontId="10"/>
  </si>
  <si>
    <t>税抜き価格</t>
    <rPh sb="0" eb="1">
      <t>ゼイ</t>
    </rPh>
    <rPh sb="1" eb="2">
      <t>ヌ</t>
    </rPh>
    <rPh sb="3" eb="5">
      <t>カカク</t>
    </rPh>
    <phoneticPr fontId="10"/>
  </si>
  <si>
    <t>税込み価格</t>
    <rPh sb="0" eb="2">
      <t>ゼイコ</t>
    </rPh>
    <rPh sb="3" eb="5">
      <t>カカク</t>
    </rPh>
    <phoneticPr fontId="10"/>
  </si>
  <si>
    <t>※送料を必要とする地区もあります。</t>
  </si>
  <si>
    <t>四国新聞計（税抜）</t>
    <rPh sb="6" eb="7">
      <t>ゼイ</t>
    </rPh>
    <rPh sb="7" eb="8">
      <t>ヌ</t>
    </rPh>
    <phoneticPr fontId="10"/>
  </si>
  <si>
    <t>中央紙計（税抜）</t>
    <rPh sb="5" eb="6">
      <t>ゼイ</t>
    </rPh>
    <rPh sb="6" eb="7">
      <t>ヌ</t>
    </rPh>
    <phoneticPr fontId="10"/>
  </si>
  <si>
    <t>合計（税抜）</t>
    <rPh sb="3" eb="4">
      <t>ゼイ</t>
    </rPh>
    <rPh sb="4" eb="5">
      <t>ヌ</t>
    </rPh>
    <phoneticPr fontId="10"/>
  </si>
  <si>
    <t>さぬき志度</t>
    <rPh sb="3" eb="5">
      <t>シド</t>
    </rPh>
    <phoneticPr fontId="10"/>
  </si>
  <si>
    <t>国分寺(読)</t>
    <rPh sb="0" eb="3">
      <t>コクブンジ</t>
    </rPh>
    <rPh sb="4" eb="5">
      <t>ヨ</t>
    </rPh>
    <phoneticPr fontId="10"/>
  </si>
  <si>
    <t>元山</t>
    <rPh sb="0" eb="1">
      <t>モト</t>
    </rPh>
    <rPh sb="1" eb="2">
      <t>ヤマ</t>
    </rPh>
    <phoneticPr fontId="10"/>
  </si>
  <si>
    <t>仏生山</t>
    <rPh sb="0" eb="1">
      <t>ブツ</t>
    </rPh>
    <rPh sb="1" eb="3">
      <t>イクヤマ</t>
    </rPh>
    <phoneticPr fontId="10"/>
  </si>
  <si>
    <t>高松南部</t>
    <rPh sb="0" eb="2">
      <t>タカマツ</t>
    </rPh>
    <rPh sb="2" eb="4">
      <t>ナンブ</t>
    </rPh>
    <phoneticPr fontId="10"/>
  </si>
  <si>
    <t>宇多津*</t>
    <rPh sb="0" eb="3">
      <t>ウタヅ</t>
    </rPh>
    <phoneticPr fontId="10"/>
  </si>
  <si>
    <t>直島</t>
    <rPh sb="0" eb="2">
      <t>ナオシマ</t>
    </rPh>
    <phoneticPr fontId="10"/>
  </si>
  <si>
    <t>直島地区は岡山管轄</t>
    <rPh sb="0" eb="2">
      <t>ナオシマ</t>
    </rPh>
    <rPh sb="2" eb="4">
      <t>チク</t>
    </rPh>
    <rPh sb="5" eb="7">
      <t>オカヤマ</t>
    </rPh>
    <rPh sb="7" eb="9">
      <t>カンカツ</t>
    </rPh>
    <phoneticPr fontId="10"/>
  </si>
  <si>
    <t>高瀬*</t>
    <rPh sb="0" eb="2">
      <t>タカセ</t>
    </rPh>
    <phoneticPr fontId="10"/>
  </si>
  <si>
    <t>財田*</t>
    <rPh sb="0" eb="2">
      <t>サイタ</t>
    </rPh>
    <phoneticPr fontId="10"/>
  </si>
  <si>
    <t>長尾*</t>
    <rPh sb="0" eb="2">
      <t>ナガオ</t>
    </rPh>
    <phoneticPr fontId="10"/>
  </si>
  <si>
    <t>大川*</t>
    <rPh sb="0" eb="2">
      <t>オオカワ</t>
    </rPh>
    <phoneticPr fontId="10"/>
  </si>
  <si>
    <t>宇多津(毎)</t>
    <rPh sb="0" eb="3">
      <t>ウタヅ</t>
    </rPh>
    <rPh sb="4" eb="5">
      <t>マイ</t>
    </rPh>
    <phoneticPr fontId="10"/>
  </si>
  <si>
    <t>(仲南町の一部は朝日に含む)</t>
    <rPh sb="1" eb="3">
      <t>チュウナン</t>
    </rPh>
    <rPh sb="3" eb="4">
      <t>マチ</t>
    </rPh>
    <rPh sb="5" eb="7">
      <t>イチブ</t>
    </rPh>
    <rPh sb="8" eb="10">
      <t>アサヒ</t>
    </rPh>
    <rPh sb="11" eb="12">
      <t>フク</t>
    </rPh>
    <phoneticPr fontId="10"/>
  </si>
  <si>
    <t>詫間(四)</t>
    <rPh sb="0" eb="2">
      <t>ワビマ</t>
    </rPh>
    <phoneticPr fontId="10"/>
  </si>
  <si>
    <t>高瀬(朝)</t>
    <rPh sb="0" eb="2">
      <t>タカセ</t>
    </rPh>
    <rPh sb="3" eb="4">
      <t>アサ</t>
    </rPh>
    <phoneticPr fontId="10"/>
  </si>
  <si>
    <t>高瀬(読)</t>
    <rPh sb="0" eb="2">
      <t>タカセ</t>
    </rPh>
    <rPh sb="3" eb="4">
      <t>ヨ</t>
    </rPh>
    <phoneticPr fontId="10"/>
  </si>
  <si>
    <t>財田(四)</t>
    <rPh sb="0" eb="1">
      <t>ザイ</t>
    </rPh>
    <rPh sb="1" eb="2">
      <t>タ</t>
    </rPh>
    <phoneticPr fontId="10"/>
  </si>
  <si>
    <t>財田(読)</t>
    <rPh sb="0" eb="1">
      <t>ザイ</t>
    </rPh>
    <rPh sb="1" eb="2">
      <t>タ</t>
    </rPh>
    <rPh sb="3" eb="4">
      <t>ヨ</t>
    </rPh>
    <phoneticPr fontId="10"/>
  </si>
  <si>
    <t>(中央紙200含む)</t>
    <rPh sb="1" eb="4">
      <t>チュウオウシ</t>
    </rPh>
    <rPh sb="7" eb="8">
      <t>フク</t>
    </rPh>
    <phoneticPr fontId="10"/>
  </si>
  <si>
    <t>長尾(読)</t>
    <rPh sb="0" eb="2">
      <t>ナガオ</t>
    </rPh>
    <rPh sb="3" eb="4">
      <t>ヨ</t>
    </rPh>
    <phoneticPr fontId="10"/>
  </si>
  <si>
    <t>高松市(南部地区)</t>
  </si>
  <si>
    <t>(南部地区)部数合計</t>
    <rPh sb="1" eb="3">
      <t>ナンブ</t>
    </rPh>
    <rPh sb="3" eb="5">
      <t>チク</t>
    </rPh>
    <rPh sb="6" eb="8">
      <t>ブスウ</t>
    </rPh>
    <rPh sb="8" eb="10">
      <t>ゴウケイ</t>
    </rPh>
    <phoneticPr fontId="10"/>
  </si>
  <si>
    <t>(南部地区)折込合計</t>
    <rPh sb="1" eb="3">
      <t>ナンブ</t>
    </rPh>
    <rPh sb="3" eb="5">
      <t>チク</t>
    </rPh>
    <rPh sb="6" eb="8">
      <t>オリコミ</t>
    </rPh>
    <rPh sb="8" eb="10">
      <t>ゴウケイ</t>
    </rPh>
    <phoneticPr fontId="10"/>
  </si>
  <si>
    <t>高松市(西部地区)</t>
  </si>
  <si>
    <t>(西部地区)部数合計</t>
    <rPh sb="1" eb="3">
      <t>セイブ</t>
    </rPh>
    <rPh sb="3" eb="5">
      <t>チク</t>
    </rPh>
    <rPh sb="6" eb="8">
      <t>ブスウ</t>
    </rPh>
    <rPh sb="8" eb="10">
      <t>ゴウケイ</t>
    </rPh>
    <phoneticPr fontId="10"/>
  </si>
  <si>
    <t>(西部地区)折込合計</t>
    <rPh sb="1" eb="3">
      <t>セイブ</t>
    </rPh>
    <rPh sb="3" eb="5">
      <t>チク</t>
    </rPh>
    <rPh sb="6" eb="8">
      <t>オリコミ</t>
    </rPh>
    <rPh sb="8" eb="10">
      <t>ゴウケイ</t>
    </rPh>
    <phoneticPr fontId="10"/>
  </si>
  <si>
    <t>高松市(市内中心地区)</t>
    <rPh sb="0" eb="3">
      <t>タカマツシ</t>
    </rPh>
    <rPh sb="4" eb="6">
      <t>シナイ</t>
    </rPh>
    <rPh sb="6" eb="8">
      <t>チュウシン</t>
    </rPh>
    <rPh sb="8" eb="10">
      <t>チク</t>
    </rPh>
    <phoneticPr fontId="10"/>
  </si>
  <si>
    <t>(市内中心地区)部数合計</t>
    <rPh sb="1" eb="3">
      <t>シナイ</t>
    </rPh>
    <rPh sb="3" eb="5">
      <t>チュウシン</t>
    </rPh>
    <rPh sb="5" eb="7">
      <t>チク</t>
    </rPh>
    <rPh sb="8" eb="10">
      <t>ブスウ</t>
    </rPh>
    <rPh sb="10" eb="12">
      <t>ゴウケイ</t>
    </rPh>
    <phoneticPr fontId="10"/>
  </si>
  <si>
    <t>(市内中心地区)折込合計</t>
    <rPh sb="1" eb="3">
      <t>シナイ</t>
    </rPh>
    <rPh sb="3" eb="5">
      <t>チュウシン</t>
    </rPh>
    <rPh sb="5" eb="7">
      <t>チク</t>
    </rPh>
    <rPh sb="8" eb="10">
      <t>オリコミ</t>
    </rPh>
    <rPh sb="10" eb="12">
      <t>ゴウケイ</t>
    </rPh>
    <phoneticPr fontId="10"/>
  </si>
  <si>
    <t>高松市(東部地区)</t>
    <rPh sb="0" eb="3">
      <t>タカマツシ</t>
    </rPh>
    <rPh sb="4" eb="6">
      <t>トウブ</t>
    </rPh>
    <rPh sb="6" eb="8">
      <t>チク</t>
    </rPh>
    <phoneticPr fontId="10"/>
  </si>
  <si>
    <t>(東部地区)部数合計</t>
    <rPh sb="1" eb="3">
      <t>トウブ</t>
    </rPh>
    <rPh sb="3" eb="5">
      <t>チク</t>
    </rPh>
    <rPh sb="6" eb="8">
      <t>ブスウ</t>
    </rPh>
    <rPh sb="8" eb="10">
      <t>ゴウケイ</t>
    </rPh>
    <phoneticPr fontId="10"/>
  </si>
  <si>
    <t>(東部地区)折込合計</t>
    <rPh sb="1" eb="3">
      <t>トウブ</t>
    </rPh>
    <rPh sb="3" eb="5">
      <t>チク</t>
    </rPh>
    <rPh sb="6" eb="8">
      <t>オリコミ</t>
    </rPh>
    <rPh sb="8" eb="10">
      <t>ゴウケイ</t>
    </rPh>
    <phoneticPr fontId="10"/>
  </si>
  <si>
    <t>引田(四)</t>
    <rPh sb="0" eb="2">
      <t>ヒキタ</t>
    </rPh>
    <rPh sb="3" eb="4">
      <t>シ</t>
    </rPh>
    <phoneticPr fontId="10"/>
  </si>
  <si>
    <t>津田(読)</t>
    <rPh sb="0" eb="2">
      <t>ツダ</t>
    </rPh>
    <rPh sb="3" eb="4">
      <t>ヨ</t>
    </rPh>
    <phoneticPr fontId="10"/>
  </si>
  <si>
    <t>長尾(四)</t>
    <rPh sb="0" eb="2">
      <t>ナガオ</t>
    </rPh>
    <rPh sb="3" eb="4">
      <t>ヨン</t>
    </rPh>
    <phoneticPr fontId="10"/>
  </si>
  <si>
    <t>(寒川含む)</t>
    <rPh sb="1" eb="3">
      <t>サムカワ</t>
    </rPh>
    <rPh sb="3" eb="4">
      <t>フク</t>
    </rPh>
    <phoneticPr fontId="10"/>
  </si>
  <si>
    <t>飯山(読)</t>
    <rPh sb="0" eb="2">
      <t>イイヤマ</t>
    </rPh>
    <rPh sb="3" eb="4">
      <t>ドク</t>
    </rPh>
    <phoneticPr fontId="10"/>
  </si>
  <si>
    <t>91735</t>
    <phoneticPr fontId="10"/>
  </si>
  <si>
    <t>丸亀東</t>
    <rPh sb="0" eb="2">
      <t>マルガメ</t>
    </rPh>
    <rPh sb="2" eb="3">
      <t>ヒガシ</t>
    </rPh>
    <phoneticPr fontId="10"/>
  </si>
  <si>
    <t>丸亀南</t>
    <rPh sb="0" eb="2">
      <t>マルガメ</t>
    </rPh>
    <rPh sb="2" eb="3">
      <t>ミナミ</t>
    </rPh>
    <phoneticPr fontId="10"/>
  </si>
  <si>
    <t>丸亀</t>
    <rPh sb="0" eb="2">
      <t>マルガメ</t>
    </rPh>
    <phoneticPr fontId="10"/>
  </si>
  <si>
    <t>飯山*</t>
    <rPh sb="0" eb="2">
      <t>イイヤマ</t>
    </rPh>
    <phoneticPr fontId="10"/>
  </si>
  <si>
    <t>高松市(香川地区)</t>
    <rPh sb="4" eb="6">
      <t>カガワ</t>
    </rPh>
    <phoneticPr fontId="10"/>
  </si>
  <si>
    <t>(香川地区)部数合計</t>
    <rPh sb="3" eb="5">
      <t>チク</t>
    </rPh>
    <phoneticPr fontId="10"/>
  </si>
  <si>
    <t>(香川地区)折込合計</t>
    <rPh sb="3" eb="5">
      <t>チク</t>
    </rPh>
    <phoneticPr fontId="10"/>
  </si>
  <si>
    <t>高松市(木田地区)</t>
    <rPh sb="4" eb="6">
      <t>キダ</t>
    </rPh>
    <rPh sb="6" eb="8">
      <t>チク</t>
    </rPh>
    <phoneticPr fontId="10"/>
  </si>
  <si>
    <t>高松市(国分寺地区)</t>
    <rPh sb="4" eb="7">
      <t>コクブンジ</t>
    </rPh>
    <rPh sb="7" eb="9">
      <t>チク</t>
    </rPh>
    <phoneticPr fontId="10"/>
  </si>
  <si>
    <t>(木田地区)部数合計</t>
    <rPh sb="3" eb="5">
      <t>チク</t>
    </rPh>
    <rPh sb="6" eb="8">
      <t>ブスウ</t>
    </rPh>
    <rPh sb="8" eb="10">
      <t>ゴウケイ</t>
    </rPh>
    <phoneticPr fontId="10"/>
  </si>
  <si>
    <t>(木田地区)折込合計</t>
    <rPh sb="6" eb="8">
      <t>オリコミ</t>
    </rPh>
    <rPh sb="8" eb="10">
      <t>ゴウケイ</t>
    </rPh>
    <phoneticPr fontId="10"/>
  </si>
  <si>
    <t>(国分寺地区)部数合計</t>
    <rPh sb="1" eb="4">
      <t>コクブンジ</t>
    </rPh>
    <rPh sb="4" eb="6">
      <t>チク</t>
    </rPh>
    <phoneticPr fontId="10"/>
  </si>
  <si>
    <t>(国分寺地区)折込合計</t>
    <phoneticPr fontId="10"/>
  </si>
  <si>
    <t>三豊市</t>
    <rPh sb="2" eb="3">
      <t>シ</t>
    </rPh>
    <phoneticPr fontId="10"/>
  </si>
  <si>
    <t>三豊市部数合計</t>
    <rPh sb="2" eb="3">
      <t>シ</t>
    </rPh>
    <phoneticPr fontId="10"/>
  </si>
  <si>
    <t>三豊市折込合計</t>
    <rPh sb="2" eb="3">
      <t>シ</t>
    </rPh>
    <phoneticPr fontId="10"/>
  </si>
  <si>
    <t>84155</t>
    <phoneticPr fontId="10"/>
  </si>
  <si>
    <t>91795</t>
    <phoneticPr fontId="10"/>
  </si>
  <si>
    <t>一の谷（本大町周辺)は豊中に含む</t>
    <rPh sb="0" eb="1">
      <t>イチ</t>
    </rPh>
    <rPh sb="2" eb="3">
      <t>タニ</t>
    </rPh>
    <rPh sb="4" eb="5">
      <t>モト</t>
    </rPh>
    <rPh sb="5" eb="6">
      <t>ダイ</t>
    </rPh>
    <rPh sb="6" eb="7">
      <t>チョウ</t>
    </rPh>
    <rPh sb="7" eb="9">
      <t>シュウヘン</t>
    </rPh>
    <rPh sb="11" eb="13">
      <t>トヨナカ</t>
    </rPh>
    <rPh sb="14" eb="15">
      <t>フク</t>
    </rPh>
    <phoneticPr fontId="10"/>
  </si>
  <si>
    <t>(仲南、琴南含む)</t>
    <rPh sb="1" eb="3">
      <t>チュウナン</t>
    </rPh>
    <rPh sb="4" eb="5">
      <t>コト</t>
    </rPh>
    <rPh sb="5" eb="6">
      <t>ミナミ</t>
    </rPh>
    <rPh sb="6" eb="7">
      <t>フク</t>
    </rPh>
    <phoneticPr fontId="10"/>
  </si>
  <si>
    <t>香川町(読)</t>
    <rPh sb="0" eb="3">
      <t>カガワチョウ</t>
    </rPh>
    <rPh sb="4" eb="5">
      <t>ヨ</t>
    </rPh>
    <phoneticPr fontId="10"/>
  </si>
  <si>
    <t>(満濃、仲南、琴南含む)</t>
    <rPh sb="1" eb="3">
      <t>マンノウ</t>
    </rPh>
    <rPh sb="4" eb="6">
      <t>チュウナン</t>
    </rPh>
    <rPh sb="7" eb="8">
      <t>コト</t>
    </rPh>
    <rPh sb="8" eb="9">
      <t>ミナミ</t>
    </rPh>
    <rPh sb="9" eb="10">
      <t>フク</t>
    </rPh>
    <phoneticPr fontId="10"/>
  </si>
  <si>
    <t>木</t>
    <rPh sb="0" eb="1">
      <t>キ</t>
    </rPh>
    <phoneticPr fontId="10"/>
  </si>
  <si>
    <t>田</t>
    <rPh sb="0" eb="1">
      <t>タ</t>
    </rPh>
    <phoneticPr fontId="10"/>
  </si>
  <si>
    <t>さ</t>
    <phoneticPr fontId="10"/>
  </si>
  <si>
    <t>ぬ</t>
    <phoneticPr fontId="10"/>
  </si>
  <si>
    <t>き</t>
    <phoneticPr fontId="10"/>
  </si>
  <si>
    <t>東</t>
    <rPh sb="0" eb="1">
      <t>ヒガシ</t>
    </rPh>
    <phoneticPr fontId="10"/>
  </si>
  <si>
    <t>か</t>
    <phoneticPr fontId="10"/>
  </si>
  <si>
    <t>が</t>
    <phoneticPr fontId="10"/>
  </si>
  <si>
    <t>わ</t>
    <phoneticPr fontId="10"/>
  </si>
  <si>
    <t>香</t>
    <rPh sb="0" eb="1">
      <t>カ</t>
    </rPh>
    <phoneticPr fontId="10"/>
  </si>
  <si>
    <t>川</t>
    <rPh sb="0" eb="1">
      <t>ガワ</t>
    </rPh>
    <phoneticPr fontId="10"/>
  </si>
  <si>
    <t>綾</t>
    <rPh sb="0" eb="1">
      <t>アヤ</t>
    </rPh>
    <phoneticPr fontId="10"/>
  </si>
  <si>
    <t>歌</t>
    <rPh sb="0" eb="1">
      <t>ウタ</t>
    </rPh>
    <phoneticPr fontId="10"/>
  </si>
  <si>
    <t>牟礼(読)</t>
    <rPh sb="0" eb="2">
      <t>ムレ</t>
    </rPh>
    <phoneticPr fontId="10"/>
  </si>
  <si>
    <t>庵治(読)</t>
    <rPh sb="0" eb="1">
      <t>イオリ</t>
    </rPh>
    <rPh sb="1" eb="2">
      <t>チ</t>
    </rPh>
    <phoneticPr fontId="10"/>
  </si>
  <si>
    <t>香川町*</t>
    <rPh sb="0" eb="3">
      <t>カガワチョウ</t>
    </rPh>
    <phoneticPr fontId="10"/>
  </si>
  <si>
    <t>香南*</t>
    <rPh sb="0" eb="2">
      <t>コウナン</t>
    </rPh>
    <phoneticPr fontId="10"/>
  </si>
  <si>
    <t>木田郡</t>
    <rPh sb="0" eb="3">
      <t>キダグン</t>
    </rPh>
    <phoneticPr fontId="10"/>
  </si>
  <si>
    <t>観音寺西(四)</t>
    <rPh sb="0" eb="3">
      <t>カンノンジ</t>
    </rPh>
    <rPh sb="3" eb="4">
      <t>ニシ</t>
    </rPh>
    <rPh sb="5" eb="6">
      <t>ヨン</t>
    </rPh>
    <phoneticPr fontId="10"/>
  </si>
  <si>
    <t>綾川町</t>
    <rPh sb="1" eb="2">
      <t>カワ</t>
    </rPh>
    <rPh sb="2" eb="3">
      <t>チョウ</t>
    </rPh>
    <phoneticPr fontId="10"/>
  </si>
  <si>
    <t>綾川町部数合計</t>
    <rPh sb="1" eb="2">
      <t>カワ</t>
    </rPh>
    <rPh sb="2" eb="3">
      <t>チョウ</t>
    </rPh>
    <phoneticPr fontId="10"/>
  </si>
  <si>
    <t>綾川町折込合計</t>
    <phoneticPr fontId="10"/>
  </si>
  <si>
    <t>宇多津町</t>
    <rPh sb="0" eb="4">
      <t>ウタヅチョウ</t>
    </rPh>
    <phoneticPr fontId="10"/>
  </si>
  <si>
    <t>宇多津町部数合計</t>
    <rPh sb="0" eb="3">
      <t>ウタヅ</t>
    </rPh>
    <rPh sb="3" eb="4">
      <t>チョウ</t>
    </rPh>
    <phoneticPr fontId="10"/>
  </si>
  <si>
    <t>宇多津町折込合計</t>
    <phoneticPr fontId="10"/>
  </si>
  <si>
    <t>坂出中央</t>
    <rPh sb="0" eb="1">
      <t>サカイデ</t>
    </rPh>
    <rPh sb="1" eb="2">
      <t>デ</t>
    </rPh>
    <rPh sb="2" eb="4">
      <t>チュウオウ</t>
    </rPh>
    <phoneticPr fontId="10"/>
  </si>
  <si>
    <t>丸亀今津</t>
    <rPh sb="0" eb="2">
      <t>マルガメ</t>
    </rPh>
    <rPh sb="2" eb="4">
      <t>イマヅ</t>
    </rPh>
    <phoneticPr fontId="10"/>
  </si>
  <si>
    <t>善通寺中</t>
    <rPh sb="0" eb="3">
      <t>ゼンツウジ</t>
    </rPh>
    <rPh sb="3" eb="4">
      <t>ナカ</t>
    </rPh>
    <phoneticPr fontId="10"/>
  </si>
  <si>
    <t>観音寺西</t>
    <rPh sb="0" eb="3">
      <t>カンノンジ</t>
    </rPh>
    <rPh sb="3" eb="4">
      <t>ニシ</t>
    </rPh>
    <phoneticPr fontId="10"/>
  </si>
  <si>
    <t>善通寺市</t>
    <rPh sb="0" eb="4">
      <t>ゼンツウジシ</t>
    </rPh>
    <phoneticPr fontId="10"/>
  </si>
  <si>
    <t>三豊市</t>
    <rPh sb="0" eb="1">
      <t>サン</t>
    </rPh>
    <rPh sb="1" eb="2">
      <t>トヨ</t>
    </rPh>
    <rPh sb="2" eb="3">
      <t>シ</t>
    </rPh>
    <phoneticPr fontId="10"/>
  </si>
  <si>
    <t>綾歌郡</t>
    <rPh sb="0" eb="3">
      <t>アヤウタグン</t>
    </rPh>
    <phoneticPr fontId="10"/>
  </si>
  <si>
    <t>84417</t>
    <phoneticPr fontId="10"/>
  </si>
  <si>
    <t>高松中央</t>
    <rPh sb="0" eb="2">
      <t>タカマツ</t>
    </rPh>
    <rPh sb="2" eb="4">
      <t>チュウオウ</t>
    </rPh>
    <phoneticPr fontId="10"/>
  </si>
  <si>
    <t>亀岡</t>
    <rPh sb="0" eb="2">
      <t>カメオカ</t>
    </rPh>
    <phoneticPr fontId="10"/>
  </si>
  <si>
    <t>鬼無</t>
    <rPh sb="0" eb="1">
      <t>オニ</t>
    </rPh>
    <rPh sb="1" eb="2">
      <t>ナ</t>
    </rPh>
    <phoneticPr fontId="10"/>
  </si>
  <si>
    <t>津田*</t>
    <rPh sb="0" eb="2">
      <t>ツダ</t>
    </rPh>
    <phoneticPr fontId="10"/>
  </si>
  <si>
    <t>土庄</t>
    <rPh sb="0" eb="1">
      <t>ツチ</t>
    </rPh>
    <rPh sb="1" eb="2">
      <t>ショウ</t>
    </rPh>
    <phoneticPr fontId="10"/>
  </si>
  <si>
    <t>池田</t>
    <rPh sb="0" eb="1">
      <t>イケ</t>
    </rPh>
    <rPh sb="1" eb="2">
      <t>タ</t>
    </rPh>
    <phoneticPr fontId="10"/>
  </si>
  <si>
    <t>豊中*</t>
    <rPh sb="0" eb="2">
      <t>トヨナカ</t>
    </rPh>
    <phoneticPr fontId="10"/>
  </si>
  <si>
    <t>山本*</t>
    <rPh sb="0" eb="2">
      <t>ヤマモト</t>
    </rPh>
    <phoneticPr fontId="10"/>
  </si>
  <si>
    <t>高松販売</t>
    <rPh sb="0" eb="2">
      <t>タカマツ</t>
    </rPh>
    <rPh sb="2" eb="4">
      <t>ハンバイ</t>
    </rPh>
    <phoneticPr fontId="10"/>
  </si>
  <si>
    <t>新田</t>
    <rPh sb="0" eb="2">
      <t>シンデン</t>
    </rPh>
    <phoneticPr fontId="10"/>
  </si>
  <si>
    <t>龍雲</t>
    <rPh sb="0" eb="1">
      <t>リュウ</t>
    </rPh>
    <rPh sb="1" eb="2">
      <t>クモ</t>
    </rPh>
    <phoneticPr fontId="10"/>
  </si>
  <si>
    <t>林</t>
    <rPh sb="0" eb="1">
      <t>ハヤシ</t>
    </rPh>
    <phoneticPr fontId="10"/>
  </si>
  <si>
    <t>西支店</t>
    <rPh sb="0" eb="1">
      <t>ニシ</t>
    </rPh>
    <rPh sb="1" eb="3">
      <t>シテン</t>
    </rPh>
    <phoneticPr fontId="10"/>
  </si>
  <si>
    <t>円座</t>
    <rPh sb="0" eb="1">
      <t>エン</t>
    </rPh>
    <rPh sb="1" eb="2">
      <t>ザ</t>
    </rPh>
    <phoneticPr fontId="10"/>
  </si>
  <si>
    <t>豊浜</t>
    <rPh sb="0" eb="2">
      <t>トヨハマ</t>
    </rPh>
    <phoneticPr fontId="10"/>
  </si>
  <si>
    <t>詫間</t>
    <rPh sb="0" eb="2">
      <t>ワビマ</t>
    </rPh>
    <phoneticPr fontId="10"/>
  </si>
  <si>
    <t>香川</t>
    <rPh sb="0" eb="2">
      <t>カガワ</t>
    </rPh>
    <phoneticPr fontId="10"/>
  </si>
  <si>
    <t>円座</t>
    <rPh sb="0" eb="2">
      <t>エンザ</t>
    </rPh>
    <phoneticPr fontId="10"/>
  </si>
  <si>
    <t>豊中(読)</t>
    <rPh sb="0" eb="2">
      <t>トヨナカ</t>
    </rPh>
    <rPh sb="3" eb="4">
      <t>ヨ</t>
    </rPh>
    <phoneticPr fontId="10"/>
  </si>
  <si>
    <t>山本(読)</t>
    <rPh sb="0" eb="2">
      <t>ヤマモト</t>
    </rPh>
    <phoneticPr fontId="10"/>
  </si>
  <si>
    <t>*印は他の新聞の部数を含んでいます。</t>
    <rPh sb="1" eb="2">
      <t>シルシ</t>
    </rPh>
    <rPh sb="3" eb="4">
      <t>タ</t>
    </rPh>
    <rPh sb="5" eb="7">
      <t>シンブン</t>
    </rPh>
    <rPh sb="8" eb="10">
      <t>ブスウ</t>
    </rPh>
    <rPh sb="11" eb="12">
      <t>フク</t>
    </rPh>
    <phoneticPr fontId="10"/>
  </si>
  <si>
    <t>*印は他の新聞の部数を含んでいます。</t>
    <phoneticPr fontId="10"/>
  </si>
  <si>
    <t>*印は他の新聞の部数を含んでいます。</t>
    <phoneticPr fontId="10"/>
  </si>
  <si>
    <t>坂出東(四)</t>
    <rPh sb="0" eb="2">
      <t>サカイデ</t>
    </rPh>
    <rPh sb="2" eb="3">
      <t>ヒガシ</t>
    </rPh>
    <phoneticPr fontId="10"/>
  </si>
  <si>
    <t>四新一宮</t>
    <rPh sb="0" eb="1">
      <t>シ</t>
    </rPh>
    <rPh sb="1" eb="2">
      <t>シン</t>
    </rPh>
    <rPh sb="2" eb="4">
      <t>イチノミヤ</t>
    </rPh>
    <phoneticPr fontId="10"/>
  </si>
  <si>
    <t>津田(四)</t>
    <rPh sb="0" eb="2">
      <t>ツダ</t>
    </rPh>
    <phoneticPr fontId="10"/>
  </si>
  <si>
    <t>84236</t>
    <phoneticPr fontId="10"/>
  </si>
  <si>
    <t>坂出中央(四)</t>
    <rPh sb="0" eb="2">
      <t>サカイデ</t>
    </rPh>
    <rPh sb="2" eb="4">
      <t>チュウオウ</t>
    </rPh>
    <phoneticPr fontId="10"/>
  </si>
  <si>
    <t>たまも</t>
    <phoneticPr fontId="10"/>
  </si>
  <si>
    <t>綾歌(四)</t>
    <rPh sb="0" eb="2">
      <t>アヤウタ</t>
    </rPh>
    <phoneticPr fontId="10"/>
  </si>
  <si>
    <t>84237</t>
    <phoneticPr fontId="10"/>
  </si>
  <si>
    <t>坂出南(四)</t>
    <rPh sb="0" eb="2">
      <t>サカイデ</t>
    </rPh>
    <rPh sb="2" eb="3">
      <t>ミナミ</t>
    </rPh>
    <phoneticPr fontId="10"/>
  </si>
  <si>
    <t>84235</t>
    <phoneticPr fontId="10"/>
  </si>
  <si>
    <t>90722</t>
    <phoneticPr fontId="10"/>
  </si>
  <si>
    <t>さぬき東部(四)</t>
    <rPh sb="3" eb="5">
      <t>トウブ</t>
    </rPh>
    <phoneticPr fontId="10"/>
  </si>
  <si>
    <t>さぬき中央(四)</t>
    <rPh sb="3" eb="5">
      <t>チュウオウ</t>
    </rPh>
    <phoneticPr fontId="10"/>
  </si>
  <si>
    <t>90723</t>
    <phoneticPr fontId="10"/>
  </si>
  <si>
    <t>さぬき志度(四)</t>
    <rPh sb="3" eb="5">
      <t>シド</t>
    </rPh>
    <phoneticPr fontId="10"/>
  </si>
  <si>
    <t>84166</t>
    <phoneticPr fontId="10"/>
  </si>
  <si>
    <t>庵治*</t>
    <rPh sb="0" eb="1">
      <t>イオリ</t>
    </rPh>
    <rPh sb="1" eb="2">
      <t>チ</t>
    </rPh>
    <phoneticPr fontId="10"/>
  </si>
  <si>
    <t>牟礼*</t>
    <rPh sb="0" eb="2">
      <t>ムレ</t>
    </rPh>
    <phoneticPr fontId="10"/>
  </si>
  <si>
    <t>90725</t>
    <phoneticPr fontId="10"/>
  </si>
  <si>
    <t>白鳥(四)</t>
    <rPh sb="0" eb="2">
      <t>シラトリ</t>
    </rPh>
    <rPh sb="3" eb="4">
      <t>シ</t>
    </rPh>
    <phoneticPr fontId="10"/>
  </si>
  <si>
    <t>志度(読)</t>
    <rPh sb="0" eb="2">
      <t>シド</t>
    </rPh>
    <rPh sb="3" eb="4">
      <t>ヨ</t>
    </rPh>
    <phoneticPr fontId="10"/>
  </si>
  <si>
    <t>91705</t>
    <phoneticPr fontId="10"/>
  </si>
  <si>
    <t>91712</t>
    <phoneticPr fontId="10"/>
  </si>
  <si>
    <t>94001</t>
    <phoneticPr fontId="10"/>
  </si>
  <si>
    <t>94002</t>
    <phoneticPr fontId="10"/>
  </si>
  <si>
    <t>94003</t>
    <phoneticPr fontId="10"/>
  </si>
  <si>
    <t>川添北</t>
    <rPh sb="0" eb="2">
      <t>カワゾエ</t>
    </rPh>
    <rPh sb="2" eb="3">
      <t>キタ</t>
    </rPh>
    <phoneticPr fontId="10"/>
  </si>
  <si>
    <t>94007</t>
    <phoneticPr fontId="10"/>
  </si>
  <si>
    <t>94008</t>
    <phoneticPr fontId="10"/>
  </si>
  <si>
    <t>94009</t>
    <phoneticPr fontId="10"/>
  </si>
  <si>
    <t>94010</t>
    <phoneticPr fontId="10"/>
  </si>
  <si>
    <t>94014</t>
    <phoneticPr fontId="10"/>
  </si>
  <si>
    <t>84111</t>
    <phoneticPr fontId="10"/>
  </si>
  <si>
    <t>四新松福</t>
    <rPh sb="0" eb="1">
      <t>ヨン</t>
    </rPh>
    <rPh sb="1" eb="2">
      <t>シン</t>
    </rPh>
    <rPh sb="2" eb="3">
      <t>マツ</t>
    </rPh>
    <rPh sb="3" eb="4">
      <t>フク</t>
    </rPh>
    <phoneticPr fontId="10"/>
  </si>
  <si>
    <t>91657</t>
    <phoneticPr fontId="10"/>
  </si>
  <si>
    <t>84170</t>
    <phoneticPr fontId="10"/>
  </si>
  <si>
    <t>国分寺西(四)</t>
    <rPh sb="0" eb="3">
      <t>コクブンジ</t>
    </rPh>
    <rPh sb="3" eb="4">
      <t>ニシ</t>
    </rPh>
    <phoneticPr fontId="10"/>
  </si>
  <si>
    <t>国分寺東(四)</t>
    <rPh sb="0" eb="3">
      <t>コクブンジ</t>
    </rPh>
    <rPh sb="3" eb="4">
      <t>ヒガシ</t>
    </rPh>
    <phoneticPr fontId="10"/>
  </si>
  <si>
    <t>四新松島</t>
    <rPh sb="2" eb="4">
      <t>マツシマ</t>
    </rPh>
    <phoneticPr fontId="10"/>
  </si>
  <si>
    <t>多度津</t>
    <rPh sb="0" eb="3">
      <t>タドツ</t>
    </rPh>
    <phoneticPr fontId="10"/>
  </si>
  <si>
    <t>琴平</t>
    <rPh sb="0" eb="2">
      <t>コトヒラ</t>
    </rPh>
    <phoneticPr fontId="10"/>
  </si>
  <si>
    <t>82378</t>
    <phoneticPr fontId="10"/>
  </si>
  <si>
    <t>91743</t>
    <phoneticPr fontId="10"/>
  </si>
  <si>
    <t>坂出東部(読)</t>
    <rPh sb="0" eb="2">
      <t>サカイデ</t>
    </rPh>
    <rPh sb="2" eb="4">
      <t>トウブ</t>
    </rPh>
    <phoneticPr fontId="10"/>
  </si>
  <si>
    <t>坂出(読)</t>
    <rPh sb="0" eb="2">
      <t>サカイデ</t>
    </rPh>
    <phoneticPr fontId="10"/>
  </si>
  <si>
    <t>82330</t>
    <phoneticPr fontId="10"/>
  </si>
  <si>
    <t>84234</t>
    <phoneticPr fontId="10"/>
  </si>
  <si>
    <t>91732</t>
    <phoneticPr fontId="10"/>
  </si>
  <si>
    <t>84210</t>
    <phoneticPr fontId="10"/>
  </si>
  <si>
    <t>84409</t>
    <phoneticPr fontId="10"/>
  </si>
  <si>
    <t>82340</t>
    <phoneticPr fontId="10"/>
  </si>
  <si>
    <t>82341</t>
    <phoneticPr fontId="10"/>
  </si>
  <si>
    <t>内海</t>
    <rPh sb="0" eb="2">
      <t>ウツミ</t>
    </rPh>
    <phoneticPr fontId="10"/>
  </si>
  <si>
    <t>(小田含む)</t>
    <rPh sb="1" eb="3">
      <t>オダ</t>
    </rPh>
    <rPh sb="3" eb="4">
      <t>フク</t>
    </rPh>
    <phoneticPr fontId="10"/>
  </si>
  <si>
    <t>(鴨部含む)</t>
    <rPh sb="1" eb="3">
      <t>カモベ</t>
    </rPh>
    <rPh sb="3" eb="4">
      <t>フク</t>
    </rPh>
    <phoneticPr fontId="10"/>
  </si>
  <si>
    <t>90721</t>
    <phoneticPr fontId="10"/>
  </si>
  <si>
    <t>91724</t>
    <phoneticPr fontId="10"/>
  </si>
  <si>
    <t>91728</t>
    <phoneticPr fontId="10"/>
  </si>
  <si>
    <t>91723</t>
    <phoneticPr fontId="10"/>
  </si>
  <si>
    <t>90720</t>
    <phoneticPr fontId="10"/>
  </si>
  <si>
    <t>90716</t>
    <phoneticPr fontId="10"/>
  </si>
  <si>
    <t>塩江*</t>
    <rPh sb="0" eb="1">
      <t>シオ</t>
    </rPh>
    <rPh sb="1" eb="2">
      <t>エ</t>
    </rPh>
    <phoneticPr fontId="10"/>
  </si>
  <si>
    <t>木太前田</t>
    <rPh sb="0" eb="1">
      <t>キ</t>
    </rPh>
    <rPh sb="1" eb="2">
      <t>フト</t>
    </rPh>
    <rPh sb="2" eb="4">
      <t>マエダ</t>
    </rPh>
    <phoneticPr fontId="10"/>
  </si>
  <si>
    <t>82351</t>
    <phoneticPr fontId="10"/>
  </si>
  <si>
    <t>82372</t>
    <phoneticPr fontId="10"/>
  </si>
  <si>
    <t>84239</t>
    <phoneticPr fontId="10"/>
  </si>
  <si>
    <t>84241</t>
    <phoneticPr fontId="10"/>
  </si>
  <si>
    <t>91734</t>
    <phoneticPr fontId="10"/>
  </si>
  <si>
    <t>91744</t>
    <phoneticPr fontId="10"/>
  </si>
  <si>
    <t>91739</t>
    <phoneticPr fontId="10"/>
  </si>
  <si>
    <t>82351</t>
    <phoneticPr fontId="10"/>
  </si>
  <si>
    <t>仏生山三谷</t>
    <rPh sb="0" eb="3">
      <t>ブッショウザン</t>
    </rPh>
    <rPh sb="3" eb="5">
      <t>ミタニ</t>
    </rPh>
    <phoneticPr fontId="10"/>
  </si>
  <si>
    <t>大川(読)</t>
    <rPh sb="0" eb="2">
      <t>オオカワ</t>
    </rPh>
    <rPh sb="3" eb="4">
      <t>ヨ</t>
    </rPh>
    <phoneticPr fontId="10"/>
  </si>
  <si>
    <t>池田*</t>
    <rPh sb="0" eb="2">
      <t>イケダ</t>
    </rPh>
    <phoneticPr fontId="10"/>
  </si>
  <si>
    <t>池田(毎)</t>
    <rPh sb="0" eb="1">
      <t>イケ</t>
    </rPh>
    <rPh sb="1" eb="2">
      <t>タ</t>
    </rPh>
    <rPh sb="3" eb="4">
      <t>マイ</t>
    </rPh>
    <phoneticPr fontId="10"/>
  </si>
  <si>
    <t>(池田含む)</t>
    <rPh sb="1" eb="3">
      <t>イケダ</t>
    </rPh>
    <rPh sb="3" eb="4">
      <t>フク</t>
    </rPh>
    <phoneticPr fontId="10"/>
  </si>
  <si>
    <t>牟礼(四)</t>
    <rPh sb="0" eb="2">
      <t>ムレ</t>
    </rPh>
    <phoneticPr fontId="10"/>
  </si>
  <si>
    <t>(志度100含む)</t>
    <rPh sb="1" eb="3">
      <t>シド</t>
    </rPh>
    <rPh sb="6" eb="7">
      <t>フク</t>
    </rPh>
    <phoneticPr fontId="10"/>
  </si>
  <si>
    <t>84172</t>
  </si>
  <si>
    <t>84420</t>
  </si>
  <si>
    <t>82356</t>
    <phoneticPr fontId="10"/>
  </si>
  <si>
    <t>丸亀市</t>
    <rPh sb="0" eb="3">
      <t>マルガメシ</t>
    </rPh>
    <phoneticPr fontId="10"/>
  </si>
  <si>
    <t>坂出市</t>
    <rPh sb="0" eb="3">
      <t>サカイデシ</t>
    </rPh>
    <phoneticPr fontId="10"/>
  </si>
  <si>
    <t>観音寺市*1</t>
    <rPh sb="0" eb="2">
      <t>カンノンジシ</t>
    </rPh>
    <rPh sb="2" eb="3">
      <t>テラ</t>
    </rPh>
    <rPh sb="3" eb="4">
      <t>シ</t>
    </rPh>
    <phoneticPr fontId="10"/>
  </si>
  <si>
    <t>香川郡*2</t>
    <rPh sb="0" eb="3">
      <t>カガワグン</t>
    </rPh>
    <phoneticPr fontId="10"/>
  </si>
  <si>
    <t>松並</t>
    <rPh sb="0" eb="2">
      <t>マツナミ</t>
    </rPh>
    <phoneticPr fontId="10"/>
  </si>
  <si>
    <t>91710</t>
    <phoneticPr fontId="10"/>
  </si>
  <si>
    <t>成合</t>
    <rPh sb="0" eb="1">
      <t>ナリ</t>
    </rPh>
    <rPh sb="1" eb="2">
      <t>ア</t>
    </rPh>
    <phoneticPr fontId="10"/>
  </si>
  <si>
    <t>三本松</t>
    <rPh sb="0" eb="3">
      <t>サンボンマツ</t>
    </rPh>
    <phoneticPr fontId="10"/>
  </si>
  <si>
    <t>91725</t>
    <phoneticPr fontId="10"/>
  </si>
  <si>
    <t>90710</t>
    <phoneticPr fontId="10"/>
  </si>
  <si>
    <t>四新屋島</t>
    <rPh sb="2" eb="4">
      <t>ヤシマ</t>
    </rPh>
    <phoneticPr fontId="10"/>
  </si>
  <si>
    <t>高田</t>
    <rPh sb="0" eb="2">
      <t>タカダ</t>
    </rPh>
    <phoneticPr fontId="10"/>
  </si>
  <si>
    <t>四新屋島東</t>
    <rPh sb="2" eb="4">
      <t>ヤシマ</t>
    </rPh>
    <rPh sb="4" eb="5">
      <t>ヒガシ</t>
    </rPh>
    <phoneticPr fontId="10"/>
  </si>
  <si>
    <t>四新大野</t>
    <rPh sb="2" eb="4">
      <t>オオノ</t>
    </rPh>
    <phoneticPr fontId="10"/>
  </si>
  <si>
    <t>やしま</t>
    <phoneticPr fontId="10"/>
  </si>
  <si>
    <t>綾川町</t>
    <rPh sb="0" eb="1">
      <t>アヤ</t>
    </rPh>
    <rPh sb="1" eb="2">
      <t>カワ</t>
    </rPh>
    <rPh sb="2" eb="3">
      <t>チョウ</t>
    </rPh>
    <phoneticPr fontId="10"/>
  </si>
  <si>
    <t>大野原</t>
    <rPh sb="0" eb="3">
      <t>オオノハラ</t>
    </rPh>
    <phoneticPr fontId="10"/>
  </si>
  <si>
    <t>三野</t>
    <rPh sb="0" eb="2">
      <t>ミノ</t>
    </rPh>
    <phoneticPr fontId="10"/>
  </si>
  <si>
    <r>
      <t>*</t>
    </r>
    <r>
      <rPr>
        <sz val="11"/>
        <rFont val="ＭＳ Ｐゴシック"/>
        <family val="3"/>
        <charset val="128"/>
      </rPr>
      <t>1</t>
    </r>
    <phoneticPr fontId="10"/>
  </si>
  <si>
    <t>朝日新聞、読売新聞、毎日新聞、産経新聞、日経新聞の観音寺市一の谷地区は三豊市豊中町に含まれている</t>
    <rPh sb="0" eb="2">
      <t>アサヒ</t>
    </rPh>
    <rPh sb="2" eb="4">
      <t>シンブン</t>
    </rPh>
    <rPh sb="5" eb="7">
      <t>ヨミウリ</t>
    </rPh>
    <rPh sb="7" eb="9">
      <t>シンブン</t>
    </rPh>
    <rPh sb="10" eb="12">
      <t>マイニチ</t>
    </rPh>
    <rPh sb="12" eb="14">
      <t>シンブン</t>
    </rPh>
    <rPh sb="15" eb="17">
      <t>サンケイ</t>
    </rPh>
    <rPh sb="17" eb="19">
      <t>シンブン</t>
    </rPh>
    <rPh sb="20" eb="22">
      <t>ニッケイ</t>
    </rPh>
    <rPh sb="22" eb="24">
      <t>シンブン</t>
    </rPh>
    <rPh sb="25" eb="28">
      <t>カンノンジ</t>
    </rPh>
    <rPh sb="28" eb="29">
      <t>シ</t>
    </rPh>
    <rPh sb="29" eb="34">
      <t>イチノタニＳチク</t>
    </rPh>
    <rPh sb="35" eb="37">
      <t>ミトヨ</t>
    </rPh>
    <rPh sb="37" eb="38">
      <t>シ</t>
    </rPh>
    <rPh sb="38" eb="40">
      <t>トヨナカ</t>
    </rPh>
    <rPh sb="40" eb="41">
      <t>チョウ</t>
    </rPh>
    <phoneticPr fontId="10"/>
  </si>
  <si>
    <t>84408</t>
    <phoneticPr fontId="10"/>
  </si>
  <si>
    <t>三豊東部</t>
    <phoneticPr fontId="10"/>
  </si>
  <si>
    <t>三豊中央(四)</t>
    <phoneticPr fontId="10"/>
  </si>
  <si>
    <t>84421</t>
  </si>
  <si>
    <t>三豊中央(四)</t>
  </si>
  <si>
    <t>財田(四)</t>
  </si>
  <si>
    <t>財田(四)</t>
    <phoneticPr fontId="10"/>
  </si>
  <si>
    <t>82341</t>
    <phoneticPr fontId="10"/>
  </si>
  <si>
    <t>三豊中央</t>
    <rPh sb="0" eb="2">
      <t>ミトヨ</t>
    </rPh>
    <rPh sb="2" eb="4">
      <t>チュウオウ</t>
    </rPh>
    <phoneticPr fontId="10"/>
  </si>
  <si>
    <t>84422</t>
    <phoneticPr fontId="10"/>
  </si>
  <si>
    <t>(福田250含む)</t>
    <rPh sb="1" eb="3">
      <t>フクダ</t>
    </rPh>
    <rPh sb="6" eb="7">
      <t>フク</t>
    </rPh>
    <phoneticPr fontId="10"/>
  </si>
  <si>
    <t>(池田800・大部含む)</t>
    <rPh sb="1" eb="3">
      <t>イケダ</t>
    </rPh>
    <rPh sb="7" eb="9">
      <t>オオベ</t>
    </rPh>
    <rPh sb="9" eb="10">
      <t>フク</t>
    </rPh>
    <phoneticPr fontId="10"/>
  </si>
  <si>
    <t>(三木町小蓑150含む)</t>
    <rPh sb="1" eb="3">
      <t>ミキ</t>
    </rPh>
    <rPh sb="3" eb="4">
      <t>マチ</t>
    </rPh>
    <rPh sb="4" eb="5">
      <t>ショウ</t>
    </rPh>
    <rPh sb="5" eb="6">
      <t>ミノ</t>
    </rPh>
    <rPh sb="9" eb="10">
      <t>フク</t>
    </rPh>
    <phoneticPr fontId="10"/>
  </si>
  <si>
    <t>(志度1250含む)</t>
    <rPh sb="1" eb="3">
      <t>シド</t>
    </rPh>
    <rPh sb="7" eb="8">
      <t>フク</t>
    </rPh>
    <phoneticPr fontId="10"/>
  </si>
  <si>
    <t>82385</t>
    <phoneticPr fontId="10"/>
  </si>
  <si>
    <t>82386</t>
    <phoneticPr fontId="10"/>
  </si>
  <si>
    <t>丸亀南(毎)</t>
    <rPh sb="0" eb="2">
      <t>マルガメ</t>
    </rPh>
    <rPh sb="2" eb="3">
      <t>ミナミ</t>
    </rPh>
    <rPh sb="4" eb="5">
      <t>マイ</t>
    </rPh>
    <phoneticPr fontId="10"/>
  </si>
  <si>
    <t>綾歌(朝)</t>
    <rPh sb="0" eb="2">
      <t>アヤウタ</t>
    </rPh>
    <rPh sb="3" eb="4">
      <t>アサ</t>
    </rPh>
    <phoneticPr fontId="10"/>
  </si>
  <si>
    <t>琴平(朝)</t>
    <rPh sb="0" eb="2">
      <t>コトヒラ</t>
    </rPh>
    <rPh sb="3" eb="4">
      <t>アサ</t>
    </rPh>
    <phoneticPr fontId="10"/>
  </si>
  <si>
    <t>琴平*</t>
    <rPh sb="0" eb="2">
      <t>コトヒラ</t>
    </rPh>
    <phoneticPr fontId="10"/>
  </si>
  <si>
    <t>善通寺*</t>
    <rPh sb="0" eb="3">
      <t>ゼンツウジ</t>
    </rPh>
    <phoneticPr fontId="10"/>
  </si>
  <si>
    <t>三豊北(朝)</t>
    <rPh sb="0" eb="2">
      <t>ミトヨ</t>
    </rPh>
    <rPh sb="2" eb="3">
      <t>キタ</t>
    </rPh>
    <rPh sb="4" eb="5">
      <t>アサ</t>
    </rPh>
    <phoneticPr fontId="10"/>
  </si>
  <si>
    <t>香川県全域</t>
    <rPh sb="0" eb="3">
      <t>カガワケン</t>
    </rPh>
    <rPh sb="3" eb="5">
      <t>ゼンイキ</t>
    </rPh>
    <phoneticPr fontId="10"/>
  </si>
  <si>
    <t>読 売</t>
    <phoneticPr fontId="10"/>
  </si>
  <si>
    <t>小豆郡除く全域</t>
    <rPh sb="0" eb="3">
      <t>ショウズグン</t>
    </rPh>
    <rPh sb="3" eb="4">
      <t>ノゾ</t>
    </rPh>
    <rPh sb="5" eb="7">
      <t>ゼンイキ</t>
    </rPh>
    <phoneticPr fontId="10"/>
  </si>
  <si>
    <t>多度津*</t>
    <rPh sb="0" eb="3">
      <t>タドツ</t>
    </rPh>
    <phoneticPr fontId="10"/>
  </si>
  <si>
    <t>坂出*</t>
    <rPh sb="0" eb="2">
      <t>サカイデ</t>
    </rPh>
    <phoneticPr fontId="10"/>
  </si>
  <si>
    <t>坂出東部*</t>
    <rPh sb="0" eb="2">
      <t>サカイデ</t>
    </rPh>
    <rPh sb="2" eb="4">
      <t>トウブ</t>
    </rPh>
    <phoneticPr fontId="10"/>
  </si>
  <si>
    <t>多度津(朝)</t>
    <rPh sb="0" eb="3">
      <t>タドツ</t>
    </rPh>
    <phoneticPr fontId="10"/>
  </si>
  <si>
    <t>琴平</t>
    <phoneticPr fontId="10"/>
  </si>
  <si>
    <t>82350</t>
    <phoneticPr fontId="10"/>
  </si>
  <si>
    <t>太田</t>
    <rPh sb="0" eb="2">
      <t>オオタ</t>
    </rPh>
    <phoneticPr fontId="10"/>
  </si>
  <si>
    <t>84250</t>
    <phoneticPr fontId="10"/>
  </si>
  <si>
    <t>84233</t>
    <phoneticPr fontId="10"/>
  </si>
  <si>
    <t>多度津西(四)</t>
    <phoneticPr fontId="10"/>
  </si>
  <si>
    <t>観音寺南</t>
    <rPh sb="0" eb="3">
      <t>カンオンジ</t>
    </rPh>
    <rPh sb="3" eb="4">
      <t>ミナミ</t>
    </rPh>
    <phoneticPr fontId="10"/>
  </si>
  <si>
    <t>82358</t>
    <phoneticPr fontId="10"/>
  </si>
  <si>
    <t>82358</t>
    <phoneticPr fontId="10"/>
  </si>
  <si>
    <t>観音寺南(朝)</t>
    <rPh sb="0" eb="3">
      <t>カンオンジ</t>
    </rPh>
    <rPh sb="3" eb="4">
      <t>ミナミ</t>
    </rPh>
    <phoneticPr fontId="10"/>
  </si>
  <si>
    <t>84175</t>
    <phoneticPr fontId="10"/>
  </si>
  <si>
    <t>四新屋島(四)</t>
    <rPh sb="0" eb="1">
      <t>ヨン</t>
    </rPh>
    <rPh sb="1" eb="2">
      <t>シン</t>
    </rPh>
    <rPh sb="2" eb="4">
      <t>ヤシマ</t>
    </rPh>
    <phoneticPr fontId="10"/>
  </si>
  <si>
    <t>94005</t>
  </si>
  <si>
    <t>84177</t>
    <phoneticPr fontId="10"/>
  </si>
  <si>
    <t>古高松(四)</t>
    <rPh sb="0" eb="1">
      <t>フル</t>
    </rPh>
    <rPh sb="1" eb="3">
      <t>タカマツ</t>
    </rPh>
    <phoneticPr fontId="10"/>
  </si>
  <si>
    <t>84178</t>
    <phoneticPr fontId="10"/>
  </si>
  <si>
    <t>庵治(四)</t>
    <rPh sb="0" eb="1">
      <t>イオリ</t>
    </rPh>
    <rPh sb="1" eb="2">
      <t>チ</t>
    </rPh>
    <phoneticPr fontId="10"/>
  </si>
  <si>
    <t>勅使・太田</t>
    <rPh sb="0" eb="2">
      <t>テシガワラ</t>
    </rPh>
    <rPh sb="3" eb="5">
      <t>オオタ</t>
    </rPh>
    <phoneticPr fontId="10"/>
  </si>
  <si>
    <t>(三木町小蓑は多和に含む)</t>
    <phoneticPr fontId="10"/>
  </si>
  <si>
    <t>四新坂出南</t>
    <rPh sb="0" eb="1">
      <t>ヨン</t>
    </rPh>
    <rPh sb="1" eb="2">
      <t>シン</t>
    </rPh>
    <rPh sb="2" eb="4">
      <t>サカイデ</t>
    </rPh>
    <rPh sb="4" eb="5">
      <t>ミナミ</t>
    </rPh>
    <phoneticPr fontId="10"/>
  </si>
  <si>
    <t>84251</t>
    <phoneticPr fontId="10"/>
  </si>
  <si>
    <t>四新塩屋</t>
    <rPh sb="0" eb="1">
      <t>ヨン</t>
    </rPh>
    <rPh sb="1" eb="2">
      <t>シン</t>
    </rPh>
    <rPh sb="2" eb="3">
      <t>シオ</t>
    </rPh>
    <rPh sb="3" eb="4">
      <t>ヤ</t>
    </rPh>
    <phoneticPr fontId="10"/>
  </si>
  <si>
    <t>丸亀北</t>
    <rPh sb="0" eb="2">
      <t>マルガメ</t>
    </rPh>
    <rPh sb="2" eb="3">
      <t>キタ</t>
    </rPh>
    <phoneticPr fontId="10"/>
  </si>
  <si>
    <t>84252</t>
    <phoneticPr fontId="10"/>
  </si>
  <si>
    <t>丸亀北(毎)</t>
    <rPh sb="0" eb="2">
      <t>マルガメ</t>
    </rPh>
    <rPh sb="2" eb="3">
      <t>キタ</t>
    </rPh>
    <rPh sb="4" eb="5">
      <t>マイ</t>
    </rPh>
    <phoneticPr fontId="10"/>
  </si>
  <si>
    <t>多度津(四)</t>
    <rPh sb="0" eb="3">
      <t>タドツ</t>
    </rPh>
    <phoneticPr fontId="10"/>
  </si>
  <si>
    <t>四新綾川西</t>
    <rPh sb="0" eb="1">
      <t>ヨン</t>
    </rPh>
    <rPh sb="1" eb="2">
      <t>シン</t>
    </rPh>
    <rPh sb="2" eb="3">
      <t>アヤ</t>
    </rPh>
    <rPh sb="3" eb="4">
      <t>カワ</t>
    </rPh>
    <rPh sb="4" eb="5">
      <t>ニシ</t>
    </rPh>
    <phoneticPr fontId="10"/>
  </si>
  <si>
    <t>四新綾川西(四</t>
    <rPh sb="0" eb="1">
      <t>ヨン</t>
    </rPh>
    <rPh sb="1" eb="2">
      <t>シン</t>
    </rPh>
    <rPh sb="2" eb="4">
      <t>アヤカワ</t>
    </rPh>
    <rPh sb="4" eb="5">
      <t>ニシ</t>
    </rPh>
    <phoneticPr fontId="10"/>
  </si>
  <si>
    <t>四新下笠居(四</t>
    <rPh sb="0" eb="1">
      <t>ヨン</t>
    </rPh>
    <rPh sb="1" eb="2">
      <t>シン</t>
    </rPh>
    <rPh sb="6" eb="7">
      <t>シ</t>
    </rPh>
    <phoneticPr fontId="10"/>
  </si>
  <si>
    <t>多和三木南</t>
    <rPh sb="2" eb="4">
      <t>ミキ</t>
    </rPh>
    <rPh sb="4" eb="5">
      <t>ミナミ</t>
    </rPh>
    <phoneticPr fontId="10"/>
  </si>
  <si>
    <t>四新丸亀南</t>
    <rPh sb="0" eb="1">
      <t>ヨン</t>
    </rPh>
    <rPh sb="1" eb="2">
      <t>シン</t>
    </rPh>
    <rPh sb="2" eb="4">
      <t>マルガメ</t>
    </rPh>
    <rPh sb="4" eb="5">
      <t>ミナミ</t>
    </rPh>
    <phoneticPr fontId="10"/>
  </si>
  <si>
    <t>82359</t>
    <phoneticPr fontId="10"/>
  </si>
  <si>
    <t>※毎日新聞香南、塩江販売所のみ5部単位での折込が可能です。</t>
    <rPh sb="1" eb="3">
      <t>マイニチ</t>
    </rPh>
    <rPh sb="3" eb="5">
      <t>シンブン</t>
    </rPh>
    <rPh sb="5" eb="7">
      <t>コウナン</t>
    </rPh>
    <rPh sb="8" eb="10">
      <t>シオノエ</t>
    </rPh>
    <rPh sb="10" eb="12">
      <t>ハンバイ</t>
    </rPh>
    <rPh sb="12" eb="13">
      <t>ショ</t>
    </rPh>
    <rPh sb="16" eb="17">
      <t>ブ</t>
    </rPh>
    <rPh sb="17" eb="19">
      <t>タンイ</t>
    </rPh>
    <rPh sb="21" eb="23">
      <t>オリコミ</t>
    </rPh>
    <rPh sb="24" eb="26">
      <t>カノウ</t>
    </rPh>
    <phoneticPr fontId="10"/>
  </si>
  <si>
    <t>※四国新聞の四新瀬戸内はサンポートを含んでいます。</t>
    <rPh sb="1" eb="3">
      <t>シコク</t>
    </rPh>
    <rPh sb="3" eb="5">
      <t>シンブン</t>
    </rPh>
    <rPh sb="6" eb="7">
      <t>ヨン</t>
    </rPh>
    <rPh sb="7" eb="8">
      <t>シン</t>
    </rPh>
    <rPh sb="8" eb="11">
      <t>セトウチ</t>
    </rPh>
    <rPh sb="18" eb="19">
      <t>フク</t>
    </rPh>
    <phoneticPr fontId="10"/>
  </si>
  <si>
    <t>鬼無弦打</t>
    <rPh sb="0" eb="1">
      <t>オニ</t>
    </rPh>
    <rPh sb="1" eb="2">
      <t>ナ</t>
    </rPh>
    <rPh sb="2" eb="3">
      <t>ゲン</t>
    </rPh>
    <rPh sb="3" eb="4">
      <t>ウ</t>
    </rPh>
    <phoneticPr fontId="10"/>
  </si>
  <si>
    <t>郷東茜</t>
    <rPh sb="0" eb="1">
      <t>サト</t>
    </rPh>
    <rPh sb="1" eb="2">
      <t>ヒガシ</t>
    </rPh>
    <rPh sb="2" eb="3">
      <t>アカネ</t>
    </rPh>
    <phoneticPr fontId="10"/>
  </si>
  <si>
    <t>四新綾川東</t>
    <rPh sb="0" eb="1">
      <t>ヨン</t>
    </rPh>
    <rPh sb="1" eb="2">
      <t>シン</t>
    </rPh>
    <rPh sb="2" eb="3">
      <t>アヤ</t>
    </rPh>
    <rPh sb="3" eb="4">
      <t>カワ</t>
    </rPh>
    <rPh sb="4" eb="5">
      <t>ヒガシ</t>
    </rPh>
    <phoneticPr fontId="10"/>
  </si>
  <si>
    <t>84253</t>
    <phoneticPr fontId="10"/>
  </si>
  <si>
    <t>四新三本松</t>
    <rPh sb="0" eb="1">
      <t>ヨン</t>
    </rPh>
    <rPh sb="1" eb="2">
      <t>シン</t>
    </rPh>
    <rPh sb="2" eb="5">
      <t>サンボンマツ</t>
    </rPh>
    <phoneticPr fontId="10"/>
  </si>
  <si>
    <t>四新綾歌</t>
    <rPh sb="0" eb="1">
      <t>ヨン</t>
    </rPh>
    <rPh sb="1" eb="2">
      <t>シン</t>
    </rPh>
    <rPh sb="2" eb="4">
      <t>アヤウタ</t>
    </rPh>
    <phoneticPr fontId="10"/>
  </si>
  <si>
    <t>84171</t>
  </si>
  <si>
    <t>91768</t>
    <phoneticPr fontId="10"/>
  </si>
  <si>
    <t>四新浅野</t>
    <rPh sb="2" eb="4">
      <t>アサノ</t>
    </rPh>
    <phoneticPr fontId="10"/>
  </si>
  <si>
    <t>91763</t>
    <phoneticPr fontId="10"/>
  </si>
  <si>
    <t>91765</t>
    <phoneticPr fontId="10"/>
  </si>
  <si>
    <t>91769</t>
    <phoneticPr fontId="10"/>
  </si>
  <si>
    <t>満濃南</t>
    <rPh sb="0" eb="2">
      <t>マンノウ</t>
    </rPh>
    <rPh sb="2" eb="3">
      <t>ミナミ</t>
    </rPh>
    <phoneticPr fontId="10"/>
  </si>
  <si>
    <t>観音寺(読)</t>
    <rPh sb="0" eb="3">
      <t>カンノンジ</t>
    </rPh>
    <phoneticPr fontId="10"/>
  </si>
  <si>
    <t>91786</t>
    <phoneticPr fontId="10"/>
  </si>
  <si>
    <t>豊浜大野原(読)</t>
    <rPh sb="0" eb="2">
      <t>トヨハマ</t>
    </rPh>
    <phoneticPr fontId="10"/>
  </si>
  <si>
    <t>91787</t>
    <phoneticPr fontId="10"/>
  </si>
  <si>
    <t>84423</t>
    <phoneticPr fontId="10"/>
  </si>
  <si>
    <t>84424</t>
    <phoneticPr fontId="10"/>
  </si>
  <si>
    <t>観音寺北(四)</t>
    <rPh sb="0" eb="3">
      <t>カンノンジ</t>
    </rPh>
    <rPh sb="3" eb="4">
      <t>キタ</t>
    </rPh>
    <phoneticPr fontId="10"/>
  </si>
  <si>
    <t>観音寺南(四)</t>
    <rPh sb="0" eb="3">
      <t>カンオンジ</t>
    </rPh>
    <rPh sb="3" eb="4">
      <t>ミナミ</t>
    </rPh>
    <phoneticPr fontId="10"/>
  </si>
  <si>
    <t>三豊中央(四)</t>
    <rPh sb="0" eb="2">
      <t>ミトヨ</t>
    </rPh>
    <rPh sb="2" eb="4">
      <t>チュウオウ</t>
    </rPh>
    <phoneticPr fontId="10"/>
  </si>
  <si>
    <t>84425</t>
    <phoneticPr fontId="10"/>
  </si>
  <si>
    <t>四新満濃北</t>
    <rPh sb="0" eb="1">
      <t>ヨン</t>
    </rPh>
    <rPh sb="1" eb="2">
      <t>シン</t>
    </rPh>
    <rPh sb="2" eb="4">
      <t>マンノウ</t>
    </rPh>
    <rPh sb="4" eb="5">
      <t>キタ</t>
    </rPh>
    <phoneticPr fontId="10"/>
  </si>
  <si>
    <t>株式会社　山陽メディアネット</t>
  </si>
  <si>
    <t>株式会社　山陽メディアネット</t>
    <phoneticPr fontId="10"/>
  </si>
  <si>
    <t>高松一宮(読)</t>
    <rPh sb="0" eb="2">
      <t>タカマツ</t>
    </rPh>
    <rPh sb="2" eb="4">
      <t>イチノミヤ</t>
    </rPh>
    <rPh sb="5" eb="6">
      <t>ドク</t>
    </rPh>
    <phoneticPr fontId="10"/>
  </si>
  <si>
    <t>株式会社　山陽メディアネット</t>
    <phoneticPr fontId="10"/>
  </si>
  <si>
    <t>四新仏生山</t>
    <rPh sb="0" eb="1">
      <t>ヨン</t>
    </rPh>
    <rPh sb="1" eb="2">
      <t>シン</t>
    </rPh>
    <rPh sb="2" eb="3">
      <t>ブツ</t>
    </rPh>
    <rPh sb="3" eb="4">
      <t>ショウ</t>
    </rPh>
    <rPh sb="4" eb="5">
      <t>ヤマ</t>
    </rPh>
    <phoneticPr fontId="10"/>
  </si>
  <si>
    <t>香西(朝)</t>
    <rPh sb="0" eb="2">
      <t>カサイ</t>
    </rPh>
    <rPh sb="3" eb="4">
      <t>チョウ</t>
    </rPh>
    <phoneticPr fontId="10"/>
  </si>
  <si>
    <t>満濃（朝）</t>
    <rPh sb="0" eb="2">
      <t>マンノウ</t>
    </rPh>
    <phoneticPr fontId="10"/>
  </si>
  <si>
    <t>善通寺（朝）</t>
    <rPh sb="0" eb="3">
      <t>ゼンツウジ</t>
    </rPh>
    <phoneticPr fontId="10"/>
  </si>
  <si>
    <t>(満濃含む）</t>
    <rPh sb="1" eb="3">
      <t>マンノウ</t>
    </rPh>
    <rPh sb="3" eb="4">
      <t>フク</t>
    </rPh>
    <phoneticPr fontId="10"/>
  </si>
  <si>
    <t>三豊北高瀬*</t>
    <rPh sb="0" eb="2">
      <t>ミトヨ</t>
    </rPh>
    <rPh sb="2" eb="3">
      <t>キタ</t>
    </rPh>
    <rPh sb="3" eb="5">
      <t>タカセ</t>
    </rPh>
    <phoneticPr fontId="10"/>
  </si>
  <si>
    <t>三豊西</t>
    <rPh sb="0" eb="1">
      <t>ミ</t>
    </rPh>
    <rPh sb="1" eb="3">
      <t>トヨニシ</t>
    </rPh>
    <phoneticPr fontId="10"/>
  </si>
  <si>
    <t>高松東部（読）</t>
    <rPh sb="0" eb="2">
      <t>タカマツ</t>
    </rPh>
    <rPh sb="2" eb="4">
      <t>トウブ</t>
    </rPh>
    <rPh sb="5" eb="6">
      <t>ヨ</t>
    </rPh>
    <phoneticPr fontId="10"/>
  </si>
  <si>
    <t>屋島（読）</t>
    <rPh sb="0" eb="2">
      <t>ヤシマ</t>
    </rPh>
    <rPh sb="3" eb="4">
      <t>ヨ</t>
    </rPh>
    <phoneticPr fontId="10"/>
  </si>
  <si>
    <t>三木（読）</t>
    <rPh sb="0" eb="2">
      <t>ミキ</t>
    </rPh>
    <rPh sb="3" eb="4">
      <t>ヨ</t>
    </rPh>
    <phoneticPr fontId="10"/>
  </si>
  <si>
    <t>三豊北高瀬</t>
    <rPh sb="0" eb="2">
      <t>ミトヨ</t>
    </rPh>
    <rPh sb="2" eb="3">
      <t>キタ</t>
    </rPh>
    <rPh sb="3" eb="5">
      <t>タカセ</t>
    </rPh>
    <phoneticPr fontId="10"/>
  </si>
  <si>
    <t>三豊西</t>
    <rPh sb="2" eb="3">
      <t>ニシ</t>
    </rPh>
    <phoneticPr fontId="10"/>
  </si>
  <si>
    <t>坂出東部</t>
    <rPh sb="0" eb="2">
      <t>サカイデ</t>
    </rPh>
    <rPh sb="2" eb="4">
      <t>トウブ</t>
    </rPh>
    <phoneticPr fontId="10"/>
  </si>
  <si>
    <t>坂出東府中</t>
    <rPh sb="0" eb="2">
      <t>サカイデ</t>
    </rPh>
    <rPh sb="2" eb="5">
      <t>ヒガシフチュウ</t>
    </rPh>
    <phoneticPr fontId="10"/>
  </si>
  <si>
    <t>さぬき東部(四)</t>
    <rPh sb="3" eb="5">
      <t>トウブ</t>
    </rPh>
    <rPh sb="6" eb="7">
      <t>ヨン</t>
    </rPh>
    <phoneticPr fontId="10"/>
  </si>
  <si>
    <t>さぬき中央(四)</t>
    <rPh sb="3" eb="5">
      <t>チュウオウ</t>
    </rPh>
    <rPh sb="6" eb="7">
      <t>ヨン</t>
    </rPh>
    <phoneticPr fontId="10"/>
  </si>
  <si>
    <t>90728</t>
    <phoneticPr fontId="10"/>
  </si>
  <si>
    <t>90729</t>
    <phoneticPr fontId="10"/>
  </si>
  <si>
    <t>90730</t>
    <phoneticPr fontId="10"/>
  </si>
  <si>
    <t>白鳥(四)</t>
    <rPh sb="0" eb="2">
      <t>シラトリ</t>
    </rPh>
    <phoneticPr fontId="10"/>
  </si>
  <si>
    <t>90731</t>
    <phoneticPr fontId="10"/>
  </si>
  <si>
    <t>90732</t>
    <phoneticPr fontId="10"/>
  </si>
  <si>
    <t>90733</t>
    <phoneticPr fontId="10"/>
  </si>
  <si>
    <t>多和三木南(四)</t>
    <rPh sb="2" eb="4">
      <t>ミキ</t>
    </rPh>
    <rPh sb="4" eb="5">
      <t>ミナミ</t>
    </rPh>
    <phoneticPr fontId="10"/>
  </si>
  <si>
    <t>90734</t>
    <phoneticPr fontId="10"/>
  </si>
  <si>
    <t>90735</t>
    <phoneticPr fontId="10"/>
  </si>
  <si>
    <t>90736</t>
    <phoneticPr fontId="10"/>
  </si>
  <si>
    <t>90737</t>
    <phoneticPr fontId="10"/>
  </si>
  <si>
    <t>90738</t>
    <phoneticPr fontId="10"/>
  </si>
  <si>
    <t>90739</t>
    <phoneticPr fontId="10"/>
  </si>
  <si>
    <t>90741</t>
    <phoneticPr fontId="10"/>
  </si>
  <si>
    <t>さぬき志度（四）</t>
    <rPh sb="3" eb="5">
      <t>シド</t>
    </rPh>
    <rPh sb="6" eb="7">
      <t>ヨン</t>
    </rPh>
    <phoneticPr fontId="10"/>
  </si>
  <si>
    <t>90742</t>
    <phoneticPr fontId="10"/>
  </si>
  <si>
    <t>津田(四)</t>
    <rPh sb="0" eb="2">
      <t>ツダ</t>
    </rPh>
    <rPh sb="3" eb="4">
      <t>ヨン</t>
    </rPh>
    <phoneticPr fontId="10"/>
  </si>
  <si>
    <t>（馬篠20含む）</t>
    <rPh sb="1" eb="2">
      <t>ウマ</t>
    </rPh>
    <rPh sb="2" eb="3">
      <t>シノ</t>
    </rPh>
    <rPh sb="5" eb="6">
      <t>フク</t>
    </rPh>
    <phoneticPr fontId="10"/>
  </si>
  <si>
    <t>90740</t>
    <phoneticPr fontId="10"/>
  </si>
  <si>
    <t>（馬篠20含む）</t>
    <phoneticPr fontId="10"/>
  </si>
  <si>
    <t>津田(四）</t>
    <rPh sb="0" eb="2">
      <t>ツダ</t>
    </rPh>
    <rPh sb="3" eb="4">
      <t>ヨン</t>
    </rPh>
    <phoneticPr fontId="10"/>
  </si>
  <si>
    <t>84179</t>
    <phoneticPr fontId="10"/>
  </si>
  <si>
    <t>塩江（四）</t>
    <rPh sb="0" eb="2">
      <t>シオエ</t>
    </rPh>
    <rPh sb="3" eb="4">
      <t>ヨン</t>
    </rPh>
    <phoneticPr fontId="10"/>
  </si>
  <si>
    <t>84180</t>
    <phoneticPr fontId="10"/>
  </si>
  <si>
    <t>四新三本松（四）</t>
    <rPh sb="0" eb="1">
      <t>ヨン</t>
    </rPh>
    <rPh sb="1" eb="2">
      <t>シン</t>
    </rPh>
    <rPh sb="2" eb="5">
      <t>サンボンマツ</t>
    </rPh>
    <rPh sb="6" eb="7">
      <t>ヨン</t>
    </rPh>
    <phoneticPr fontId="10"/>
  </si>
  <si>
    <t>84255</t>
    <phoneticPr fontId="10"/>
  </si>
  <si>
    <t>四新綾川西（四）</t>
    <rPh sb="0" eb="1">
      <t>ヨン</t>
    </rPh>
    <rPh sb="1" eb="2">
      <t>シン</t>
    </rPh>
    <rPh sb="2" eb="4">
      <t>アヤガワ</t>
    </rPh>
    <rPh sb="4" eb="5">
      <t>ニシ</t>
    </rPh>
    <rPh sb="6" eb="7">
      <t>ヨン</t>
    </rPh>
    <phoneticPr fontId="10"/>
  </si>
  <si>
    <t>84256</t>
    <phoneticPr fontId="10"/>
  </si>
  <si>
    <t>四新三条</t>
    <rPh sb="0" eb="1">
      <t>ヨン</t>
    </rPh>
    <rPh sb="1" eb="2">
      <t>シン</t>
    </rPh>
    <rPh sb="2" eb="4">
      <t>サンジョウ</t>
    </rPh>
    <phoneticPr fontId="10"/>
  </si>
  <si>
    <t>82361</t>
    <phoneticPr fontId="10"/>
  </si>
  <si>
    <t>84183</t>
    <phoneticPr fontId="10"/>
  </si>
  <si>
    <t>84184</t>
    <phoneticPr fontId="10"/>
  </si>
  <si>
    <t>84186</t>
    <phoneticPr fontId="10"/>
  </si>
  <si>
    <t>84185</t>
    <phoneticPr fontId="10"/>
  </si>
  <si>
    <t>94017</t>
    <phoneticPr fontId="10"/>
  </si>
  <si>
    <t>前田（朝）</t>
    <rPh sb="0" eb="2">
      <t>マエダ</t>
    </rPh>
    <rPh sb="3" eb="4">
      <t>アサ</t>
    </rPh>
    <phoneticPr fontId="10"/>
  </si>
  <si>
    <t>84188</t>
    <phoneticPr fontId="10"/>
  </si>
  <si>
    <t>84196</t>
    <phoneticPr fontId="10"/>
  </si>
  <si>
    <t>84192</t>
    <phoneticPr fontId="10"/>
  </si>
  <si>
    <t>三木西部(四)</t>
    <rPh sb="0" eb="2">
      <t>ミキ</t>
    </rPh>
    <rPh sb="2" eb="4">
      <t>セイブ</t>
    </rPh>
    <phoneticPr fontId="10"/>
  </si>
  <si>
    <t>三木中央(四)</t>
    <rPh sb="0" eb="2">
      <t>ミキ</t>
    </rPh>
    <rPh sb="2" eb="4">
      <t>チュウオウ</t>
    </rPh>
    <phoneticPr fontId="10"/>
  </si>
  <si>
    <t>84189</t>
    <phoneticPr fontId="10"/>
  </si>
  <si>
    <t>84190</t>
    <phoneticPr fontId="10"/>
  </si>
  <si>
    <t>84193</t>
    <phoneticPr fontId="10"/>
  </si>
  <si>
    <t>84194</t>
    <phoneticPr fontId="10"/>
  </si>
  <si>
    <t>84197</t>
    <phoneticPr fontId="10"/>
  </si>
  <si>
    <t>84198</t>
    <phoneticPr fontId="10"/>
  </si>
  <si>
    <t>四新川東</t>
    <rPh sb="0" eb="1">
      <t>ヨン</t>
    </rPh>
    <rPh sb="1" eb="3">
      <t>シンカワ</t>
    </rPh>
    <rPh sb="3" eb="4">
      <t>アズマ</t>
    </rPh>
    <phoneticPr fontId="10"/>
  </si>
  <si>
    <t>四新川東香南</t>
    <rPh sb="0" eb="1">
      <t>ヨン</t>
    </rPh>
    <rPh sb="1" eb="3">
      <t>シンカワ</t>
    </rPh>
    <rPh sb="3" eb="4">
      <t>アズマ</t>
    </rPh>
    <rPh sb="4" eb="6">
      <t>コウナン</t>
    </rPh>
    <phoneticPr fontId="10"/>
  </si>
  <si>
    <t>90743</t>
    <phoneticPr fontId="10"/>
  </si>
  <si>
    <t>引田(四)</t>
    <rPh sb="0" eb="2">
      <t>ヒキタ</t>
    </rPh>
    <rPh sb="3" eb="4">
      <t>ヨン</t>
    </rPh>
    <phoneticPr fontId="10"/>
  </si>
  <si>
    <t>90744</t>
    <phoneticPr fontId="10"/>
  </si>
  <si>
    <t>四新三谷</t>
    <rPh sb="0" eb="1">
      <t>ヨン</t>
    </rPh>
    <rPh sb="1" eb="2">
      <t>シン</t>
    </rPh>
    <rPh sb="2" eb="4">
      <t>ミタニ</t>
    </rPh>
    <phoneticPr fontId="10"/>
  </si>
  <si>
    <t>四新十川</t>
    <rPh sb="0" eb="1">
      <t>ヨン</t>
    </rPh>
    <rPh sb="1" eb="2">
      <t>シン</t>
    </rPh>
    <rPh sb="2" eb="4">
      <t>ソガワ</t>
    </rPh>
    <phoneticPr fontId="10"/>
  </si>
  <si>
    <t>四新十川(四)</t>
    <rPh sb="2" eb="4">
      <t>ソガワ</t>
    </rPh>
    <phoneticPr fontId="10"/>
  </si>
  <si>
    <t>引田*</t>
    <rPh sb="0" eb="2">
      <t>ヒキタ</t>
    </rPh>
    <phoneticPr fontId="10"/>
  </si>
  <si>
    <t>引田(読)</t>
    <rPh sb="0" eb="2">
      <t>ヒキタ</t>
    </rPh>
    <rPh sb="3" eb="4">
      <t>ヨ</t>
    </rPh>
    <phoneticPr fontId="10"/>
  </si>
  <si>
    <t>土庄(四)</t>
    <rPh sb="0" eb="2">
      <t>トノショウ</t>
    </rPh>
    <phoneticPr fontId="10"/>
  </si>
  <si>
    <t>四新土器</t>
  </si>
  <si>
    <t>三豊東部(四)</t>
    <rPh sb="0" eb="2">
      <t>ミトヨ</t>
    </rPh>
    <rPh sb="2" eb="3">
      <t>ヒガシ</t>
    </rPh>
    <rPh sb="3" eb="4">
      <t>ブ</t>
    </rPh>
    <rPh sb="5" eb="6">
      <t>ヨン</t>
    </rPh>
    <phoneticPr fontId="10"/>
  </si>
  <si>
    <t>84418</t>
    <phoneticPr fontId="10"/>
  </si>
  <si>
    <t>下笠居</t>
    <rPh sb="0" eb="1">
      <t>シモ</t>
    </rPh>
    <rPh sb="1" eb="2">
      <t>カサ</t>
    </rPh>
    <rPh sb="2" eb="3">
      <t>イマ</t>
    </rPh>
    <phoneticPr fontId="10"/>
  </si>
  <si>
    <t>（香川100　香南40　塩ノ江10）</t>
    <phoneticPr fontId="10"/>
  </si>
  <si>
    <t>四新飯山</t>
    <rPh sb="0" eb="1">
      <t>ヨン</t>
    </rPh>
    <rPh sb="1" eb="2">
      <t>シン</t>
    </rPh>
    <rPh sb="2" eb="4">
      <t>イイヤマ</t>
    </rPh>
    <phoneticPr fontId="10"/>
  </si>
  <si>
    <t>84257</t>
    <phoneticPr fontId="10"/>
  </si>
  <si>
    <t>四新飯山(四)</t>
    <rPh sb="0" eb="1">
      <t>ヨン</t>
    </rPh>
    <rPh sb="1" eb="2">
      <t>シン</t>
    </rPh>
    <rPh sb="2" eb="4">
      <t>ハンザン</t>
    </rPh>
    <rPh sb="5" eb="6">
      <t>シ</t>
    </rPh>
    <phoneticPr fontId="10"/>
  </si>
  <si>
    <t>84259</t>
    <phoneticPr fontId="10"/>
  </si>
  <si>
    <t>84260</t>
    <phoneticPr fontId="10"/>
  </si>
  <si>
    <t>84258</t>
  </si>
  <si>
    <t>坂出東府中(四)</t>
    <rPh sb="0" eb="2">
      <t>サカイデ</t>
    </rPh>
    <rPh sb="2" eb="3">
      <t>ヒガシ</t>
    </rPh>
    <rPh sb="3" eb="5">
      <t>フチュウ</t>
    </rPh>
    <phoneticPr fontId="10"/>
  </si>
  <si>
    <t>観音寺(読)</t>
    <rPh sb="0" eb="3">
      <t>カンオンジ</t>
    </rPh>
    <rPh sb="4" eb="5">
      <t>ヨ</t>
    </rPh>
    <phoneticPr fontId="10"/>
  </si>
  <si>
    <t>土庄・内海</t>
    <rPh sb="3" eb="5">
      <t>ウツミ</t>
    </rPh>
    <phoneticPr fontId="10"/>
  </si>
  <si>
    <t>レインボー通り</t>
    <rPh sb="5" eb="6">
      <t>ドオ</t>
    </rPh>
    <phoneticPr fontId="10"/>
  </si>
  <si>
    <t>中央</t>
    <rPh sb="0" eb="2">
      <t>チュウオウ</t>
    </rPh>
    <phoneticPr fontId="10"/>
  </si>
  <si>
    <t>2025年3月</t>
  </si>
  <si>
    <t>2025年3月</t>
    <rPh sb="6" eb="7">
      <t>ガツ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</si>
</sst>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Red]#,##0"/>
    <numFmt numFmtId="178" formatCode="0.00_ "/>
    <numFmt numFmtId="179" formatCode="0.000_ "/>
    <numFmt numFmtId="180" formatCode="0.000_);[Red]\(0.000\)"/>
    <numFmt numFmtId="181" formatCode="0.00_);[Red]\(0.0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9"/>
      <color indexed="12"/>
      <name val="ＭＳ Ｐ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11"/>
      <color indexed="9"/>
      <name val="ＭＳ Ｐゴシック"/>
      <family val="3"/>
      <charset val="128"/>
    </font>
    <font>
      <sz val="6.5"/>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3">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s>
  <cellStyleXfs count="12">
    <xf numFmtId="0" fontId="0" fillId="0" borderId="0"/>
    <xf numFmtId="38" fontId="9"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06">
    <xf numFmtId="0" fontId="0" fillId="0" borderId="0" xfId="0"/>
    <xf numFmtId="0" fontId="12" fillId="0" borderId="1" xfId="0" applyFont="1" applyBorder="1" applyAlignment="1">
      <alignment horizontal="center" vertical="center"/>
    </xf>
    <xf numFmtId="0" fontId="17" fillId="0" borderId="0" xfId="0" applyFont="1" applyAlignment="1">
      <alignment vertical="center"/>
    </xf>
    <xf numFmtId="0" fontId="17" fillId="0" borderId="2" xfId="0" applyFont="1" applyBorder="1" applyAlignment="1">
      <alignment vertical="center"/>
    </xf>
    <xf numFmtId="176" fontId="13" fillId="0" borderId="2" xfId="0" applyNumberFormat="1" applyFont="1" applyBorder="1" applyAlignment="1">
      <alignment horizontal="center"/>
    </xf>
    <xf numFmtId="0" fontId="13" fillId="0" borderId="3" xfId="0" applyFont="1" applyBorder="1" applyAlignment="1">
      <alignment horizontal="center"/>
    </xf>
    <xf numFmtId="0" fontId="13" fillId="0" borderId="0" xfId="0" applyFont="1" applyAlignment="1">
      <alignment vertical="center"/>
    </xf>
    <xf numFmtId="0" fontId="18" fillId="0" borderId="0" xfId="0" applyFont="1" applyAlignment="1">
      <alignment vertical="center"/>
    </xf>
    <xf numFmtId="0" fontId="16" fillId="0" borderId="0" xfId="0" applyFont="1" applyAlignment="1">
      <alignment horizontal="center"/>
    </xf>
    <xf numFmtId="0" fontId="23" fillId="0" borderId="0" xfId="0" applyFont="1" applyAlignment="1">
      <alignment vertical="center"/>
    </xf>
    <xf numFmtId="0" fontId="16"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2" fillId="0" borderId="2" xfId="0" applyFont="1" applyBorder="1"/>
    <xf numFmtId="0" fontId="0" fillId="2" borderId="0" xfId="0" applyFill="1" applyAlignment="1">
      <alignment vertical="center"/>
    </xf>
    <xf numFmtId="0" fontId="0" fillId="0" borderId="0" xfId="0" applyAlignment="1">
      <alignment vertical="center"/>
    </xf>
    <xf numFmtId="0" fontId="13" fillId="2" borderId="0" xfId="0" applyFont="1" applyFill="1" applyAlignment="1">
      <alignmen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6" fillId="2" borderId="0" xfId="0" applyFont="1" applyFill="1" applyAlignment="1">
      <alignment vertical="center"/>
    </xf>
    <xf numFmtId="0" fontId="16" fillId="0" borderId="0" xfId="0" applyFont="1" applyAlignment="1">
      <alignment vertical="center"/>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14" xfId="0" applyBorder="1" applyAlignment="1" applyProtection="1">
      <alignment vertical="center"/>
      <protection locked="0"/>
    </xf>
    <xf numFmtId="0" fontId="0" fillId="0" borderId="0" xfId="0"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12" fillId="2" borderId="0" xfId="0" applyFont="1" applyFill="1" applyAlignment="1">
      <alignment vertical="center"/>
    </xf>
    <xf numFmtId="0" fontId="9" fillId="0" borderId="18" xfId="0" applyFont="1" applyBorder="1" applyAlignment="1" applyProtection="1">
      <alignment vertical="center" wrapText="1"/>
      <protection locked="0"/>
    </xf>
    <xf numFmtId="0" fontId="18" fillId="2" borderId="0" xfId="0" applyFont="1" applyFill="1" applyAlignment="1">
      <alignment vertical="center"/>
    </xf>
    <xf numFmtId="0" fontId="12" fillId="0" borderId="0" xfId="0" applyFont="1" applyAlignment="1">
      <alignment horizontal="right" vertical="center"/>
    </xf>
    <xf numFmtId="0" fontId="17" fillId="2" borderId="2" xfId="0" applyFont="1" applyFill="1" applyBorder="1" applyAlignment="1">
      <alignment vertical="center"/>
    </xf>
    <xf numFmtId="176" fontId="13" fillId="2"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38" fontId="13" fillId="0" borderId="2" xfId="0" applyNumberFormat="1" applyFont="1" applyBorder="1" applyAlignment="1">
      <alignment vertical="center"/>
    </xf>
    <xf numFmtId="0" fontId="18" fillId="0" borderId="0" xfId="0" applyFont="1" applyAlignment="1">
      <alignment shrinkToFit="1"/>
    </xf>
    <xf numFmtId="176" fontId="18" fillId="0" borderId="0" xfId="0" applyNumberFormat="1" applyFont="1" applyAlignment="1">
      <alignment shrinkToFit="1"/>
    </xf>
    <xf numFmtId="0" fontId="12" fillId="0" borderId="0" xfId="0" applyFont="1" applyAlignment="1">
      <alignment shrinkToFit="1"/>
    </xf>
    <xf numFmtId="176" fontId="12" fillId="0" borderId="0" xfId="0" applyNumberFormat="1" applyFont="1" applyAlignment="1">
      <alignment shrinkToFit="1"/>
    </xf>
    <xf numFmtId="0" fontId="17" fillId="0" borderId="0" xfId="0" applyFont="1" applyAlignment="1">
      <alignment horizontal="center" vertical="center" shrinkToFit="1"/>
    </xf>
    <xf numFmtId="0" fontId="17" fillId="0" borderId="0" xfId="0" applyFont="1" applyAlignment="1">
      <alignment shrinkToFit="1"/>
    </xf>
    <xf numFmtId="0" fontId="12" fillId="0" borderId="0" xfId="0" applyFont="1" applyAlignment="1">
      <alignment horizontal="right" vertical="center" shrinkToFit="1"/>
    </xf>
    <xf numFmtId="0" fontId="25" fillId="3" borderId="19" xfId="0" applyFont="1" applyFill="1" applyBorder="1" applyAlignment="1">
      <alignment horizontal="center" vertical="center" shrinkToFit="1"/>
    </xf>
    <xf numFmtId="0" fontId="11" fillId="0" borderId="0" xfId="0" applyFont="1" applyAlignment="1">
      <alignment shrinkToFit="1"/>
    </xf>
    <xf numFmtId="0" fontId="20" fillId="0" borderId="0" xfId="0" applyFont="1" applyAlignment="1">
      <alignment horizontal="center" vertical="center" shrinkToFit="1"/>
    </xf>
    <xf numFmtId="0" fontId="20" fillId="0" borderId="0" xfId="0" applyFont="1" applyAlignment="1">
      <alignment shrinkToFit="1"/>
    </xf>
    <xf numFmtId="38" fontId="14" fillId="0" borderId="20" xfId="1" applyFont="1" applyBorder="1" applyAlignment="1" applyProtection="1">
      <alignment vertical="center" shrinkToFit="1"/>
      <protection locked="0"/>
    </xf>
    <xf numFmtId="0" fontId="18" fillId="0" borderId="18" xfId="0" applyFont="1" applyBorder="1" applyAlignment="1">
      <alignment vertical="center" shrinkToFit="1"/>
    </xf>
    <xf numFmtId="38" fontId="18" fillId="0" borderId="18" xfId="1" applyFont="1" applyBorder="1" applyAlignment="1">
      <alignment vertical="center" shrinkToFit="1"/>
    </xf>
    <xf numFmtId="38" fontId="14" fillId="0" borderId="22" xfId="1" applyFont="1" applyBorder="1" applyAlignment="1" applyProtection="1">
      <alignment vertical="center" shrinkToFit="1"/>
      <protection locked="0"/>
    </xf>
    <xf numFmtId="38" fontId="18" fillId="0" borderId="23" xfId="1" applyFont="1" applyBorder="1" applyAlignment="1">
      <alignment horizontal="right" vertical="center" shrinkToFit="1"/>
    </xf>
    <xf numFmtId="38" fontId="15" fillId="0" borderId="24" xfId="1" applyFont="1" applyBorder="1" applyAlignment="1">
      <alignment vertical="center" shrinkToFit="1"/>
    </xf>
    <xf numFmtId="38" fontId="14" fillId="0" borderId="24" xfId="1" applyFont="1" applyBorder="1" applyAlignment="1">
      <alignment vertical="center" shrinkToFit="1"/>
    </xf>
    <xf numFmtId="0" fontId="22" fillId="0" borderId="0" xfId="0" applyFont="1" applyAlignment="1">
      <alignment horizontal="center" vertical="center" shrinkToFit="1"/>
    </xf>
    <xf numFmtId="0" fontId="22" fillId="0" borderId="0" xfId="0" applyFont="1" applyAlignment="1">
      <alignment shrinkToFit="1"/>
    </xf>
    <xf numFmtId="38" fontId="18" fillId="0" borderId="25" xfId="1" applyFont="1" applyBorder="1" applyAlignment="1">
      <alignment horizontal="right" vertical="center" shrinkToFit="1"/>
    </xf>
    <xf numFmtId="0" fontId="18" fillId="0" borderId="0" xfId="0" applyFont="1" applyAlignment="1">
      <alignment vertical="center" shrinkToFit="1"/>
    </xf>
    <xf numFmtId="49" fontId="18" fillId="0" borderId="0" xfId="0" applyNumberFormat="1" applyFont="1" applyAlignment="1">
      <alignment horizontal="right" vertical="center" shrinkToFit="1"/>
    </xf>
    <xf numFmtId="176" fontId="12" fillId="0" borderId="0" xfId="0" applyNumberFormat="1" applyFont="1" applyAlignment="1">
      <alignment vertical="center" shrinkToFit="1"/>
    </xf>
    <xf numFmtId="177" fontId="18" fillId="0" borderId="0" xfId="0" applyNumberFormat="1" applyFont="1" applyAlignment="1">
      <alignment horizontal="right" vertical="center" shrinkToFit="1"/>
    </xf>
    <xf numFmtId="0" fontId="25" fillId="0" borderId="0" xfId="0" applyFont="1" applyAlignment="1">
      <alignment horizontal="center" vertical="center" shrinkToFit="1"/>
    </xf>
    <xf numFmtId="0" fontId="19" fillId="0" borderId="0" xfId="0" applyFont="1" applyAlignment="1">
      <alignment shrinkToFit="1"/>
    </xf>
    <xf numFmtId="0" fontId="19" fillId="0" borderId="0" xfId="0" applyFont="1" applyAlignment="1">
      <alignment horizontal="center" vertical="center" shrinkToFit="1"/>
    </xf>
    <xf numFmtId="176" fontId="18" fillId="0" borderId="0" xfId="0" applyNumberFormat="1" applyFont="1" applyAlignment="1">
      <alignment vertical="center" shrinkToFit="1"/>
    </xf>
    <xf numFmtId="38" fontId="15" fillId="0" borderId="27" xfId="1" applyFont="1" applyBorder="1" applyAlignment="1">
      <alignment vertical="center" shrinkToFit="1"/>
    </xf>
    <xf numFmtId="0" fontId="12" fillId="0" borderId="0" xfId="0" applyFont="1" applyAlignment="1">
      <alignment vertical="center" shrinkToFit="1"/>
    </xf>
    <xf numFmtId="0" fontId="17" fillId="0" borderId="0" xfId="0" applyFont="1" applyAlignment="1">
      <alignment vertical="center" shrinkToFit="1"/>
    </xf>
    <xf numFmtId="176" fontId="13" fillId="0" borderId="0" xfId="0" applyNumberFormat="1" applyFont="1" applyAlignment="1">
      <alignment vertical="center" shrinkToFit="1"/>
    </xf>
    <xf numFmtId="0" fontId="13" fillId="0" borderId="0" xfId="0" applyFont="1" applyAlignment="1">
      <alignment vertical="center" shrinkToFit="1"/>
    </xf>
    <xf numFmtId="176" fontId="13" fillId="0" borderId="0" xfId="0" applyNumberFormat="1" applyFont="1" applyAlignment="1">
      <alignment shrinkToFit="1"/>
    </xf>
    <xf numFmtId="0" fontId="13" fillId="0" borderId="0" xfId="0" applyFont="1" applyAlignment="1">
      <alignment shrinkToFit="1"/>
    </xf>
    <xf numFmtId="0" fontId="12" fillId="0" borderId="0" xfId="0" applyFont="1" applyAlignment="1">
      <alignment horizontal="center" vertical="center" shrinkToFit="1"/>
    </xf>
    <xf numFmtId="0" fontId="22" fillId="0" borderId="2" xfId="0" applyFont="1" applyBorder="1" applyAlignment="1">
      <alignment shrinkToFit="1"/>
    </xf>
    <xf numFmtId="0" fontId="22" fillId="0" borderId="0" xfId="0" applyFont="1" applyAlignment="1">
      <alignment vertical="center" shrinkToFit="1"/>
    </xf>
    <xf numFmtId="0" fontId="17" fillId="0" borderId="28" xfId="0" applyFont="1" applyBorder="1" applyAlignment="1">
      <alignment vertical="center"/>
    </xf>
    <xf numFmtId="176" fontId="13" fillId="0" borderId="28" xfId="0" applyNumberFormat="1" applyFont="1" applyBorder="1" applyAlignment="1">
      <alignment horizontal="center" vertical="center"/>
    </xf>
    <xf numFmtId="0" fontId="13" fillId="0" borderId="28" xfId="0" applyFont="1" applyBorder="1" applyAlignment="1">
      <alignment horizontal="center" vertical="center"/>
    </xf>
    <xf numFmtId="0" fontId="17" fillId="2" borderId="28" xfId="0" applyFont="1" applyFill="1" applyBorder="1" applyAlignment="1">
      <alignment vertical="center"/>
    </xf>
    <xf numFmtId="176" fontId="13" fillId="2" borderId="28" xfId="0" applyNumberFormat="1" applyFont="1" applyFill="1" applyBorder="1" applyAlignment="1">
      <alignment horizontal="center" vertical="center"/>
    </xf>
    <xf numFmtId="0" fontId="13" fillId="2" borderId="28" xfId="0" applyFont="1" applyFill="1" applyBorder="1" applyAlignment="1">
      <alignment horizontal="center" vertical="center"/>
    </xf>
    <xf numFmtId="38" fontId="13" fillId="0" borderId="28" xfId="0" applyNumberFormat="1" applyFont="1" applyBorder="1" applyAlignment="1">
      <alignment vertical="center"/>
    </xf>
    <xf numFmtId="49" fontId="10" fillId="0" borderId="2" xfId="0" applyNumberFormat="1" applyFont="1" applyBorder="1" applyAlignment="1">
      <alignment horizontal="right" vertical="center"/>
    </xf>
    <xf numFmtId="49" fontId="10" fillId="0" borderId="28" xfId="0" applyNumberFormat="1" applyFont="1" applyBorder="1" applyAlignment="1">
      <alignment horizontal="right" vertical="center"/>
    </xf>
    <xf numFmtId="38" fontId="18" fillId="0" borderId="23" xfId="1" applyFont="1" applyBorder="1" applyAlignment="1">
      <alignment vertical="center" shrinkToFit="1"/>
    </xf>
    <xf numFmtId="38" fontId="18" fillId="0" borderId="25" xfId="1" applyFont="1" applyBorder="1" applyAlignment="1">
      <alignment vertical="center" shrinkToFit="1"/>
    </xf>
    <xf numFmtId="49" fontId="9" fillId="0" borderId="0" xfId="0" applyNumberFormat="1" applyFont="1" applyAlignment="1">
      <alignment horizontal="right" vertical="center" shrinkToFit="1"/>
    </xf>
    <xf numFmtId="49" fontId="0" fillId="0" borderId="0" xfId="0" applyNumberFormat="1" applyAlignment="1">
      <alignment horizontal="right" vertical="center" shrinkToFit="1"/>
    </xf>
    <xf numFmtId="0" fontId="9" fillId="0" borderId="0" xfId="0" applyFont="1"/>
    <xf numFmtId="176" fontId="18" fillId="0" borderId="0" xfId="0" applyNumberFormat="1" applyFont="1" applyAlignment="1">
      <alignment horizontal="center" vertical="center" wrapText="1"/>
    </xf>
    <xf numFmtId="0" fontId="9" fillId="0" borderId="0" xfId="0" applyFont="1" applyAlignment="1">
      <alignment vertical="center"/>
    </xf>
    <xf numFmtId="0" fontId="12" fillId="0" borderId="12" xfId="0" applyFont="1" applyBorder="1" applyAlignment="1">
      <alignment vertical="center"/>
    </xf>
    <xf numFmtId="0" fontId="12" fillId="0" borderId="29" xfId="0" applyFont="1" applyBorder="1" applyAlignment="1">
      <alignment horizontal="center" vertical="center"/>
    </xf>
    <xf numFmtId="0" fontId="10" fillId="0" borderId="17" xfId="0" applyFont="1" applyBorder="1" applyAlignment="1">
      <alignment horizontal="center" vertical="center"/>
    </xf>
    <xf numFmtId="0" fontId="10" fillId="0" borderId="30" xfId="0" applyFont="1" applyBorder="1" applyAlignment="1">
      <alignment horizontal="center" vertical="center"/>
    </xf>
    <xf numFmtId="0" fontId="12" fillId="0" borderId="27" xfId="0" applyFont="1" applyBorder="1" applyAlignment="1">
      <alignment horizontal="center" vertical="center"/>
    </xf>
    <xf numFmtId="0" fontId="9" fillId="0" borderId="0" xfId="0" applyFont="1" applyAlignment="1">
      <alignment horizontal="right" vertical="center"/>
    </xf>
    <xf numFmtId="0" fontId="25" fillId="3" borderId="4" xfId="0" applyFont="1" applyFill="1" applyBorder="1" applyAlignment="1">
      <alignment horizontal="right" vertical="center"/>
    </xf>
    <xf numFmtId="0" fontId="25" fillId="3" borderId="31" xfId="0" applyFont="1" applyFill="1" applyBorder="1" applyAlignment="1">
      <alignment horizontal="right" vertical="center"/>
    </xf>
    <xf numFmtId="0" fontId="25" fillId="3" borderId="1" xfId="0" applyFont="1" applyFill="1" applyBorder="1" applyAlignment="1">
      <alignment horizontal="right" vertical="center"/>
    </xf>
    <xf numFmtId="0" fontId="12" fillId="0" borderId="0" xfId="0" applyFont="1" applyAlignment="1">
      <alignment horizontal="center" vertical="center"/>
    </xf>
    <xf numFmtId="38" fontId="18" fillId="0" borderId="0" xfId="1" applyFont="1" applyAlignment="1">
      <alignment vertical="center"/>
    </xf>
    <xf numFmtId="0" fontId="18" fillId="0" borderId="18" xfId="0" applyFont="1" applyBorder="1" applyAlignment="1">
      <alignment horizontal="center" vertical="center" shrinkToFit="1"/>
    </xf>
    <xf numFmtId="49" fontId="18" fillId="0" borderId="0" xfId="0" applyNumberFormat="1" applyFont="1" applyAlignment="1">
      <alignment vertical="center"/>
    </xf>
    <xf numFmtId="0" fontId="10" fillId="0" borderId="18" xfId="0" applyFont="1" applyBorder="1" applyAlignment="1">
      <alignment vertical="center"/>
    </xf>
    <xf numFmtId="0" fontId="18" fillId="0" borderId="0" xfId="0" applyFont="1" applyAlignment="1">
      <alignment horizontal="right" vertical="center"/>
    </xf>
    <xf numFmtId="0" fontId="19" fillId="0" borderId="0" xfId="0" applyFont="1" applyAlignment="1">
      <alignment horizontal="right" vertical="center"/>
    </xf>
    <xf numFmtId="0" fontId="18" fillId="0" borderId="32" xfId="0" applyFont="1" applyBorder="1" applyAlignment="1">
      <alignment horizontal="center" vertical="center"/>
    </xf>
    <xf numFmtId="0" fontId="18" fillId="0" borderId="24" xfId="0" applyFont="1" applyBorder="1" applyAlignment="1">
      <alignment horizontal="center" vertical="center"/>
    </xf>
    <xf numFmtId="0" fontId="12" fillId="0" borderId="0" xfId="0" applyFont="1" applyAlignment="1">
      <alignment vertical="center"/>
    </xf>
    <xf numFmtId="0" fontId="12" fillId="0" borderId="35" xfId="0" applyFont="1" applyBorder="1" applyAlignment="1">
      <alignment vertical="center" shrinkToFit="1"/>
    </xf>
    <xf numFmtId="38" fontId="15" fillId="0" borderId="11" xfId="1" applyFont="1" applyBorder="1" applyAlignment="1">
      <alignment vertical="center" shrinkToFit="1"/>
    </xf>
    <xf numFmtId="38" fontId="18" fillId="0" borderId="36" xfId="1" applyFont="1" applyBorder="1" applyAlignment="1">
      <alignment vertical="center" shrinkToFit="1"/>
    </xf>
    <xf numFmtId="38" fontId="15" fillId="0" borderId="37" xfId="1" applyFont="1" applyBorder="1" applyAlignment="1">
      <alignment vertical="center" shrinkToFit="1"/>
    </xf>
    <xf numFmtId="38" fontId="18" fillId="0" borderId="38" xfId="1" applyFont="1" applyBorder="1" applyAlignment="1">
      <alignment vertical="center" shrinkToFit="1"/>
    </xf>
    <xf numFmtId="38" fontId="12" fillId="0" borderId="37" xfId="1" applyFont="1" applyBorder="1" applyAlignment="1">
      <alignment horizontal="right" vertical="center" shrinkToFit="1"/>
    </xf>
    <xf numFmtId="0" fontId="12" fillId="0" borderId="39" xfId="0" applyFont="1" applyBorder="1" applyAlignment="1">
      <alignment vertical="center" shrinkToFit="1"/>
    </xf>
    <xf numFmtId="38" fontId="18" fillId="0" borderId="40" xfId="1" applyFont="1" applyBorder="1" applyAlignment="1">
      <alignment vertical="center" shrinkToFit="1"/>
    </xf>
    <xf numFmtId="38" fontId="15" fillId="0" borderId="20" xfId="1" applyFont="1" applyBorder="1" applyAlignment="1">
      <alignment vertical="center" shrinkToFit="1"/>
    </xf>
    <xf numFmtId="38" fontId="15" fillId="0" borderId="34" xfId="1" applyFont="1" applyBorder="1" applyAlignment="1">
      <alignment vertical="center" shrinkToFit="1"/>
    </xf>
    <xf numFmtId="38" fontId="18" fillId="0" borderId="41" xfId="1" applyFont="1" applyBorder="1" applyAlignment="1">
      <alignment vertical="center" shrinkToFit="1"/>
    </xf>
    <xf numFmtId="38" fontId="12" fillId="0" borderId="34" xfId="1" applyFont="1" applyBorder="1" applyAlignment="1">
      <alignment horizontal="right" vertical="center" shrinkToFit="1"/>
    </xf>
    <xf numFmtId="38" fontId="12" fillId="0" borderId="34" xfId="1" applyFont="1" applyBorder="1" applyAlignment="1">
      <alignment vertical="center" shrinkToFit="1"/>
    </xf>
    <xf numFmtId="0" fontId="12" fillId="0" borderId="42" xfId="0" applyFont="1" applyBorder="1" applyAlignment="1">
      <alignment vertical="center" shrinkToFit="1"/>
    </xf>
    <xf numFmtId="38" fontId="18" fillId="0" borderId="17" xfId="1" applyFont="1" applyBorder="1" applyAlignment="1">
      <alignment vertical="center" shrinkToFit="1"/>
    </xf>
    <xf numFmtId="38" fontId="15" fillId="0" borderId="22" xfId="1" applyFont="1" applyBorder="1" applyAlignment="1">
      <alignment vertical="center" shrinkToFit="1"/>
    </xf>
    <xf numFmtId="38" fontId="15" fillId="0" borderId="30" xfId="1" applyFont="1" applyBorder="1" applyAlignment="1">
      <alignment vertical="center" shrinkToFit="1"/>
    </xf>
    <xf numFmtId="38" fontId="18" fillId="0" borderId="43" xfId="1" applyFont="1" applyBorder="1" applyAlignment="1">
      <alignment vertical="center" shrinkToFit="1"/>
    </xf>
    <xf numFmtId="0" fontId="12" fillId="0" borderId="44" xfId="0" applyFont="1" applyBorder="1" applyAlignment="1">
      <alignment vertical="center" shrinkToFit="1"/>
    </xf>
    <xf numFmtId="38" fontId="18" fillId="0" borderId="45" xfId="1" applyFont="1" applyBorder="1" applyAlignment="1">
      <alignment vertical="center" shrinkToFit="1"/>
    </xf>
    <xf numFmtId="38" fontId="15" fillId="0" borderId="46" xfId="1" applyFont="1" applyBorder="1" applyAlignment="1">
      <alignment vertical="center" shrinkToFit="1"/>
    </xf>
    <xf numFmtId="38" fontId="15" fillId="0" borderId="47" xfId="1" applyFont="1" applyBorder="1" applyAlignment="1">
      <alignment vertical="center" shrinkToFit="1"/>
    </xf>
    <xf numFmtId="38" fontId="12" fillId="0" borderId="47" xfId="1" applyFont="1" applyBorder="1" applyAlignment="1">
      <alignment vertical="center" shrinkToFit="1"/>
    </xf>
    <xf numFmtId="0" fontId="12" fillId="0" borderId="19" xfId="0" applyFont="1" applyBorder="1" applyAlignment="1">
      <alignment vertical="center" shrinkToFit="1"/>
    </xf>
    <xf numFmtId="38" fontId="18" fillId="0" borderId="32" xfId="1" applyFont="1" applyBorder="1" applyAlignment="1">
      <alignment vertical="center" shrinkToFit="1"/>
    </xf>
    <xf numFmtId="38" fontId="15" fillId="0" borderId="3" xfId="1" applyFont="1" applyBorder="1" applyAlignment="1">
      <alignment vertical="center" shrinkToFit="1"/>
    </xf>
    <xf numFmtId="38" fontId="12" fillId="0" borderId="24" xfId="1" applyFont="1" applyBorder="1" applyAlignment="1">
      <alignment vertical="center" shrinkToFit="1"/>
    </xf>
    <xf numFmtId="57" fontId="24" fillId="0" borderId="48" xfId="0" applyNumberFormat="1" applyFont="1" applyBorder="1" applyAlignment="1" applyProtection="1">
      <alignment horizontal="center" vertical="center" shrinkToFit="1"/>
      <protection locked="0"/>
    </xf>
    <xf numFmtId="57" fontId="24" fillId="0" borderId="49" xfId="0" applyNumberFormat="1" applyFont="1" applyBorder="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38" fontId="24" fillId="0" borderId="22" xfId="1" applyFont="1" applyBorder="1" applyAlignment="1" applyProtection="1">
      <alignment horizontal="center" vertical="center" shrinkToFit="1"/>
      <protection locked="0"/>
    </xf>
    <xf numFmtId="176" fontId="18" fillId="0" borderId="0" xfId="0" applyNumberFormat="1" applyFont="1" applyAlignment="1">
      <alignment horizontal="right" vertical="center"/>
    </xf>
    <xf numFmtId="0" fontId="18" fillId="0" borderId="2" xfId="0" applyFont="1" applyBorder="1" applyAlignment="1">
      <alignment vertical="center" shrinkToFit="1"/>
    </xf>
    <xf numFmtId="49" fontId="13" fillId="0" borderId="28" xfId="0" applyNumberFormat="1" applyFont="1" applyBorder="1" applyAlignment="1">
      <alignment vertical="center"/>
    </xf>
    <xf numFmtId="49" fontId="18" fillId="0" borderId="2" xfId="0" applyNumberFormat="1" applyFont="1" applyBorder="1" applyAlignment="1">
      <alignment vertical="center"/>
    </xf>
    <xf numFmtId="49" fontId="18" fillId="0" borderId="28" xfId="0" applyNumberFormat="1" applyFont="1" applyBorder="1" applyAlignment="1">
      <alignment vertical="center"/>
    </xf>
    <xf numFmtId="0" fontId="10" fillId="0" borderId="0" xfId="0" applyFont="1" applyAlignment="1">
      <alignment horizontal="center" vertical="center"/>
    </xf>
    <xf numFmtId="0" fontId="17" fillId="0" borderId="0" xfId="0" applyFont="1" applyAlignment="1">
      <alignment horizontal="right" vertical="center"/>
    </xf>
    <xf numFmtId="0" fontId="17" fillId="0" borderId="0" xfId="0" applyFont="1"/>
    <xf numFmtId="38" fontId="18" fillId="0" borderId="0" xfId="1" applyFont="1" applyAlignment="1">
      <alignment vertical="center" shrinkToFit="1"/>
    </xf>
    <xf numFmtId="38" fontId="12" fillId="0" borderId="0" xfId="1" applyFont="1" applyAlignment="1">
      <alignment horizontal="right" vertical="center" shrinkToFit="1"/>
    </xf>
    <xf numFmtId="38" fontId="12" fillId="0" borderId="0" xfId="1" applyFont="1" applyAlignment="1">
      <alignment vertical="center" shrinkToFit="1"/>
    </xf>
    <xf numFmtId="38" fontId="12" fillId="0" borderId="2" xfId="1" applyFont="1" applyBorder="1" applyAlignment="1">
      <alignment vertical="center" shrinkToFit="1"/>
    </xf>
    <xf numFmtId="0" fontId="17" fillId="0" borderId="51" xfId="0" applyFont="1" applyBorder="1" applyAlignment="1">
      <alignment horizontal="center" vertical="center"/>
    </xf>
    <xf numFmtId="38" fontId="18" fillId="0" borderId="52" xfId="1" applyFont="1" applyBorder="1" applyAlignment="1">
      <alignment vertical="center" shrinkToFit="1"/>
    </xf>
    <xf numFmtId="38" fontId="12" fillId="0" borderId="52" xfId="1" applyFont="1" applyBorder="1" applyAlignment="1">
      <alignment vertical="center" shrinkToFit="1"/>
    </xf>
    <xf numFmtId="38" fontId="18" fillId="0" borderId="32" xfId="0" applyNumberFormat="1" applyFont="1" applyBorder="1" applyAlignment="1">
      <alignment vertical="center" shrinkToFit="1"/>
    </xf>
    <xf numFmtId="0" fontId="18" fillId="2" borderId="32" xfId="0" applyFont="1" applyFill="1" applyBorder="1" applyAlignment="1">
      <alignment vertical="center" shrinkToFit="1"/>
    </xf>
    <xf numFmtId="38" fontId="18" fillId="0" borderId="53" xfId="0" applyNumberFormat="1" applyFont="1" applyBorder="1" applyAlignment="1">
      <alignment vertical="center" shrinkToFit="1"/>
    </xf>
    <xf numFmtId="38" fontId="18" fillId="2" borderId="53" xfId="0" applyNumberFormat="1" applyFont="1" applyFill="1" applyBorder="1" applyAlignment="1">
      <alignment horizontal="center" vertical="center" shrinkToFit="1"/>
    </xf>
    <xf numFmtId="38" fontId="15" fillId="0" borderId="24" xfId="0" applyNumberFormat="1" applyFont="1" applyBorder="1" applyAlignment="1">
      <alignment vertical="center" shrinkToFit="1"/>
    </xf>
    <xf numFmtId="38" fontId="15" fillId="0" borderId="54" xfId="0" applyNumberFormat="1" applyFont="1" applyBorder="1" applyAlignment="1">
      <alignment vertical="center" shrinkToFit="1"/>
    </xf>
    <xf numFmtId="38" fontId="15" fillId="0" borderId="55" xfId="0" applyNumberFormat="1" applyFont="1" applyBorder="1" applyAlignment="1">
      <alignment vertical="center" shrinkToFit="1"/>
    </xf>
    <xf numFmtId="38" fontId="12" fillId="0" borderId="52" xfId="1" applyFont="1" applyBorder="1" applyAlignment="1">
      <alignment horizontal="center" vertical="center"/>
    </xf>
    <xf numFmtId="0" fontId="0" fillId="2" borderId="0" xfId="0" applyFill="1" applyAlignment="1">
      <alignment horizontal="right" vertical="center"/>
    </xf>
    <xf numFmtId="0" fontId="10" fillId="0" borderId="6" xfId="0" applyFont="1" applyBorder="1" applyAlignment="1">
      <alignment vertical="center"/>
    </xf>
    <xf numFmtId="176" fontId="17" fillId="0" borderId="0" xfId="0" applyNumberFormat="1" applyFont="1" applyAlignment="1">
      <alignment vertical="center" shrinkToFit="1"/>
    </xf>
    <xf numFmtId="38" fontId="18" fillId="0" borderId="56" xfId="1" applyFont="1" applyBorder="1" applyAlignment="1">
      <alignment vertical="center" shrinkToFit="1"/>
    </xf>
    <xf numFmtId="0" fontId="9" fillId="0" borderId="14" xfId="0" applyFont="1" applyBorder="1" applyAlignment="1">
      <alignment horizontal="right" vertical="center"/>
    </xf>
    <xf numFmtId="38" fontId="12" fillId="0" borderId="0" xfId="0" applyNumberFormat="1" applyFont="1" applyAlignment="1">
      <alignment shrinkToFit="1"/>
    </xf>
    <xf numFmtId="0" fontId="22" fillId="0" borderId="0" xfId="0" applyFont="1" applyAlignment="1">
      <alignment horizontal="center" shrinkToFit="1"/>
    </xf>
    <xf numFmtId="0" fontId="20" fillId="0" borderId="0" xfId="0" applyFont="1" applyAlignment="1">
      <alignment horizontal="center" shrinkToFit="1"/>
    </xf>
    <xf numFmtId="38" fontId="15" fillId="0" borderId="23" xfId="1" applyFont="1" applyBorder="1" applyAlignment="1">
      <alignment horizontal="right" vertical="center" shrinkToFit="1"/>
    </xf>
    <xf numFmtId="38" fontId="14" fillId="0" borderId="6" xfId="1" applyFont="1" applyBorder="1" applyAlignment="1" applyProtection="1">
      <alignment vertical="center" shrinkToFit="1"/>
      <protection locked="0"/>
    </xf>
    <xf numFmtId="0" fontId="25" fillId="3" borderId="3" xfId="0" applyFont="1" applyFill="1" applyBorder="1" applyAlignment="1">
      <alignment horizontal="center" vertical="center" shrinkToFit="1"/>
    </xf>
    <xf numFmtId="176" fontId="13" fillId="0" borderId="2" xfId="0" applyNumberFormat="1" applyFont="1" applyBorder="1" applyAlignment="1">
      <alignment horizontal="center" vertical="center"/>
    </xf>
    <xf numFmtId="38" fontId="21" fillId="0" borderId="2" xfId="0" applyNumberFormat="1" applyFont="1" applyBorder="1" applyAlignment="1">
      <alignment vertical="center"/>
    </xf>
    <xf numFmtId="0" fontId="17" fillId="2" borderId="2" xfId="0" applyFont="1" applyFill="1" applyBorder="1" applyAlignment="1">
      <alignment shrinkToFit="1"/>
    </xf>
    <xf numFmtId="176" fontId="13" fillId="2" borderId="2" xfId="0" applyNumberFormat="1" applyFont="1" applyFill="1" applyBorder="1" applyAlignment="1">
      <alignment shrinkToFit="1"/>
    </xf>
    <xf numFmtId="0" fontId="13" fillId="2" borderId="2" xfId="0" applyFont="1" applyFill="1" applyBorder="1" applyAlignment="1">
      <alignment shrinkToFit="1"/>
    </xf>
    <xf numFmtId="0" fontId="13" fillId="2" borderId="3" xfId="0" applyFont="1" applyFill="1" applyBorder="1" applyAlignment="1">
      <alignment shrinkToFit="1"/>
    </xf>
    <xf numFmtId="0" fontId="13" fillId="0" borderId="2" xfId="0" applyFont="1" applyBorder="1" applyAlignment="1">
      <alignment horizontal="center" vertical="center"/>
    </xf>
    <xf numFmtId="38" fontId="21" fillId="0" borderId="28" xfId="0" applyNumberFormat="1" applyFont="1" applyBorder="1" applyAlignment="1">
      <alignment vertical="center"/>
    </xf>
    <xf numFmtId="0" fontId="17" fillId="2" borderId="28" xfId="0" applyFont="1" applyFill="1" applyBorder="1" applyAlignment="1">
      <alignment vertical="center" shrinkToFit="1"/>
    </xf>
    <xf numFmtId="0" fontId="17" fillId="2" borderId="33" xfId="0" applyFont="1" applyFill="1" applyBorder="1" applyAlignment="1">
      <alignment vertical="center" shrinkToFit="1"/>
    </xf>
    <xf numFmtId="49" fontId="10" fillId="0" borderId="0" xfId="0" applyNumberFormat="1" applyFont="1" applyAlignment="1">
      <alignment horizontal="center" vertical="center"/>
    </xf>
    <xf numFmtId="49" fontId="10" fillId="0" borderId="0" xfId="0" applyNumberFormat="1" applyFont="1" applyAlignment="1">
      <alignment horizontal="center"/>
    </xf>
    <xf numFmtId="49" fontId="10" fillId="0" borderId="50" xfId="0" applyNumberFormat="1" applyFont="1" applyBorder="1" applyAlignment="1">
      <alignment horizontal="center" vertical="center"/>
    </xf>
    <xf numFmtId="49" fontId="10" fillId="0" borderId="38" xfId="0" applyNumberFormat="1" applyFont="1" applyBorder="1" applyAlignment="1">
      <alignment horizontal="center" vertical="center"/>
    </xf>
    <xf numFmtId="49" fontId="10" fillId="0" borderId="50" xfId="0" applyNumberFormat="1" applyFont="1" applyBorder="1" applyAlignment="1">
      <alignment horizontal="center"/>
    </xf>
    <xf numFmtId="49" fontId="10" fillId="0" borderId="2" xfId="0" applyNumberFormat="1" applyFont="1" applyBorder="1" applyAlignment="1">
      <alignment horizontal="center" vertical="center"/>
    </xf>
    <xf numFmtId="49" fontId="10" fillId="0" borderId="28" xfId="0" applyNumberFormat="1" applyFont="1" applyBorder="1" applyAlignment="1">
      <alignment horizontal="center" vertical="center"/>
    </xf>
    <xf numFmtId="49" fontId="17" fillId="0" borderId="2" xfId="0" applyNumberFormat="1" applyFont="1" applyBorder="1"/>
    <xf numFmtId="49" fontId="17" fillId="0" borderId="28" xfId="0" applyNumberFormat="1" applyFont="1" applyBorder="1" applyAlignment="1">
      <alignment vertical="center"/>
    </xf>
    <xf numFmtId="49" fontId="10" fillId="2" borderId="2" xfId="0" applyNumberFormat="1" applyFont="1" applyFill="1" applyBorder="1" applyAlignment="1">
      <alignment horizontal="center" vertical="center"/>
    </xf>
    <xf numFmtId="49" fontId="10" fillId="2" borderId="28" xfId="0" applyNumberFormat="1" applyFont="1" applyFill="1" applyBorder="1" applyAlignment="1">
      <alignment horizontal="center" vertical="center"/>
    </xf>
    <xf numFmtId="49" fontId="10" fillId="2" borderId="2" xfId="0" applyNumberFormat="1" applyFont="1" applyFill="1" applyBorder="1" applyAlignment="1">
      <alignment horizontal="center"/>
    </xf>
    <xf numFmtId="49" fontId="17" fillId="2" borderId="28" xfId="0" applyNumberFormat="1" applyFont="1" applyFill="1" applyBorder="1" applyAlignment="1">
      <alignment vertical="center"/>
    </xf>
    <xf numFmtId="49" fontId="13" fillId="0" borderId="50" xfId="0" applyNumberFormat="1" applyFont="1" applyBorder="1" applyAlignment="1">
      <alignment horizontal="center" vertical="center"/>
    </xf>
    <xf numFmtId="49" fontId="17" fillId="0" borderId="0" xfId="0" applyNumberFormat="1" applyFont="1" applyAlignment="1">
      <alignment vertical="center"/>
    </xf>
    <xf numFmtId="49" fontId="12" fillId="0" borderId="0" xfId="0" applyNumberFormat="1" applyFont="1" applyAlignment="1">
      <alignment horizontal="center" vertical="center"/>
    </xf>
    <xf numFmtId="49" fontId="10" fillId="0" borderId="17" xfId="0" applyNumberFormat="1" applyFont="1" applyBorder="1" applyAlignment="1">
      <alignment horizontal="center" vertical="center"/>
    </xf>
    <xf numFmtId="38" fontId="15" fillId="0" borderId="63" xfId="1" applyFont="1" applyBorder="1" applyAlignment="1">
      <alignment vertical="center" shrinkToFit="1"/>
    </xf>
    <xf numFmtId="38" fontId="18" fillId="0" borderId="62" xfId="1" applyFont="1" applyBorder="1" applyAlignment="1">
      <alignment vertical="center" shrinkToFit="1"/>
    </xf>
    <xf numFmtId="38" fontId="12" fillId="0" borderId="37" xfId="1" applyFont="1" applyBorder="1" applyAlignment="1">
      <alignment vertical="center" shrinkToFit="1"/>
    </xf>
    <xf numFmtId="38" fontId="12" fillId="0" borderId="30" xfId="1" applyFont="1" applyBorder="1" applyAlignment="1">
      <alignment vertical="center" shrinkToFit="1"/>
    </xf>
    <xf numFmtId="49" fontId="10" fillId="0" borderId="40" xfId="0" applyNumberFormat="1" applyFont="1" applyBorder="1" applyAlignment="1">
      <alignment horizontal="center" vertical="center"/>
    </xf>
    <xf numFmtId="55" fontId="17" fillId="0" borderId="0" xfId="0" applyNumberFormat="1" applyFont="1"/>
    <xf numFmtId="38" fontId="12" fillId="0" borderId="64" xfId="1" applyFont="1" applyBorder="1" applyAlignment="1">
      <alignment vertical="center" shrinkToFit="1"/>
    </xf>
    <xf numFmtId="38" fontId="18" fillId="0" borderId="65" xfId="0" applyNumberFormat="1" applyFont="1" applyBorder="1" applyAlignment="1">
      <alignment vertical="center" shrinkToFit="1"/>
    </xf>
    <xf numFmtId="38" fontId="15" fillId="0" borderId="66" xfId="0" applyNumberFormat="1" applyFont="1" applyBorder="1" applyAlignment="1">
      <alignment vertical="center" shrinkToFit="1"/>
    </xf>
    <xf numFmtId="178" fontId="18" fillId="0" borderId="65" xfId="0" applyNumberFormat="1" applyFont="1" applyBorder="1" applyAlignment="1">
      <alignment vertical="center" shrinkToFit="1"/>
    </xf>
    <xf numFmtId="38" fontId="15" fillId="0" borderId="66" xfId="1" applyFont="1" applyBorder="1" applyAlignment="1">
      <alignment vertical="center" shrinkToFit="1"/>
    </xf>
    <xf numFmtId="38" fontId="12" fillId="0" borderId="67" xfId="1" applyFont="1" applyBorder="1" applyAlignment="1">
      <alignment vertical="center" shrinkToFit="1"/>
    </xf>
    <xf numFmtId="38" fontId="18" fillId="2" borderId="68" xfId="0" applyNumberFormat="1" applyFont="1" applyFill="1" applyBorder="1" applyAlignment="1">
      <alignment vertical="center" shrinkToFit="1"/>
    </xf>
    <xf numFmtId="38" fontId="15" fillId="2" borderId="69" xfId="0" applyNumberFormat="1" applyFont="1" applyFill="1" applyBorder="1" applyAlignment="1">
      <alignment vertical="center" shrinkToFit="1"/>
    </xf>
    <xf numFmtId="38" fontId="15" fillId="2" borderId="69" xfId="1" applyFont="1" applyFill="1" applyBorder="1" applyAlignment="1">
      <alignment vertical="center" shrinkToFit="1"/>
    </xf>
    <xf numFmtId="179" fontId="18" fillId="0" borderId="68" xfId="0" applyNumberFormat="1" applyFont="1" applyBorder="1" applyAlignment="1">
      <alignment vertical="center" shrinkToFit="1"/>
    </xf>
    <xf numFmtId="38" fontId="18" fillId="0" borderId="71" xfId="1" applyFont="1" applyBorder="1" applyAlignment="1">
      <alignment vertical="center" shrinkToFit="1"/>
    </xf>
    <xf numFmtId="49" fontId="17" fillId="0" borderId="0" xfId="0" applyNumberFormat="1" applyFont="1" applyAlignment="1">
      <alignment vertical="center" shrinkToFit="1"/>
    </xf>
    <xf numFmtId="0" fontId="18" fillId="0" borderId="6" xfId="0" applyFont="1" applyBorder="1" applyAlignment="1">
      <alignment vertical="center" shrinkToFit="1"/>
    </xf>
    <xf numFmtId="38" fontId="18" fillId="0" borderId="6" xfId="1" applyFont="1" applyBorder="1" applyAlignment="1">
      <alignment vertical="center" shrinkToFit="1"/>
    </xf>
    <xf numFmtId="0" fontId="18" fillId="0" borderId="16" xfId="0" applyFont="1" applyBorder="1" applyAlignment="1">
      <alignment vertical="center" shrinkToFit="1"/>
    </xf>
    <xf numFmtId="49" fontId="10" fillId="0" borderId="15" xfId="0" applyNumberFormat="1" applyFont="1" applyBorder="1" applyAlignment="1">
      <alignment horizontal="center"/>
    </xf>
    <xf numFmtId="0" fontId="10" fillId="0" borderId="60" xfId="0" applyFont="1" applyBorder="1" applyAlignment="1">
      <alignment vertical="center" shrinkToFit="1"/>
    </xf>
    <xf numFmtId="49" fontId="10" fillId="0" borderId="60" xfId="0" applyNumberFormat="1" applyFont="1" applyBorder="1" applyAlignment="1">
      <alignment horizontal="center" vertical="center"/>
    </xf>
    <xf numFmtId="0" fontId="17" fillId="0" borderId="0" xfId="0" applyFont="1" applyAlignment="1">
      <alignment horizontal="center" shrinkToFit="1"/>
    </xf>
    <xf numFmtId="0" fontId="13" fillId="0" borderId="0" xfId="0" applyFont="1" applyAlignment="1">
      <alignment horizontal="center" vertical="center"/>
    </xf>
    <xf numFmtId="0" fontId="26" fillId="0" borderId="6" xfId="0" applyFont="1" applyBorder="1" applyAlignment="1">
      <alignment vertical="center"/>
    </xf>
    <xf numFmtId="49" fontId="10" fillId="0" borderId="62" xfId="0" applyNumberFormat="1" applyFont="1" applyBorder="1" applyAlignment="1">
      <alignment horizontal="center" vertical="center"/>
    </xf>
    <xf numFmtId="176" fontId="13" fillId="0" borderId="58" xfId="0" applyNumberFormat="1" applyFont="1" applyBorder="1" applyAlignment="1">
      <alignment horizontal="center" vertical="center"/>
    </xf>
    <xf numFmtId="0" fontId="13" fillId="0" borderId="58" xfId="0" applyFont="1" applyBorder="1" applyAlignment="1">
      <alignment horizontal="center" vertical="center"/>
    </xf>
    <xf numFmtId="49" fontId="17" fillId="0" borderId="58" xfId="0" applyNumberFormat="1" applyFont="1" applyBorder="1" applyAlignment="1">
      <alignment vertical="center"/>
    </xf>
    <xf numFmtId="49" fontId="13" fillId="0" borderId="59" xfId="0" applyNumberFormat="1" applyFont="1" applyBorder="1" applyAlignment="1">
      <alignment vertical="center"/>
    </xf>
    <xf numFmtId="49" fontId="10" fillId="0" borderId="59" xfId="0" applyNumberFormat="1" applyFont="1" applyBorder="1" applyAlignment="1">
      <alignment horizontal="right" vertical="center"/>
    </xf>
    <xf numFmtId="38" fontId="13" fillId="0" borderId="59" xfId="0" applyNumberFormat="1" applyFont="1" applyBorder="1" applyAlignment="1">
      <alignment vertical="center"/>
    </xf>
    <xf numFmtId="49" fontId="17" fillId="0" borderId="59" xfId="0" applyNumberFormat="1" applyFont="1" applyBorder="1" applyAlignment="1">
      <alignment vertical="center"/>
    </xf>
    <xf numFmtId="0" fontId="17" fillId="0" borderId="59" xfId="0" applyFont="1" applyBorder="1" applyAlignment="1">
      <alignment vertical="center"/>
    </xf>
    <xf numFmtId="38" fontId="21" fillId="0" borderId="59" xfId="0" applyNumberFormat="1" applyFont="1" applyBorder="1" applyAlignment="1">
      <alignment vertical="center"/>
    </xf>
    <xf numFmtId="49" fontId="10" fillId="0" borderId="41" xfId="0" applyNumberFormat="1" applyFont="1" applyBorder="1" applyAlignment="1">
      <alignment horizontal="center" vertical="center"/>
    </xf>
    <xf numFmtId="176" fontId="13" fillId="0" borderId="59" xfId="0" applyNumberFormat="1" applyFont="1" applyBorder="1" applyAlignment="1">
      <alignment horizontal="center" vertical="center"/>
    </xf>
    <xf numFmtId="0" fontId="13" fillId="0" borderId="59" xfId="0" applyFont="1" applyBorder="1" applyAlignment="1">
      <alignment horizontal="center" vertical="center"/>
    </xf>
    <xf numFmtId="49" fontId="10" fillId="2" borderId="59" xfId="0" applyNumberFormat="1" applyFont="1" applyFill="1" applyBorder="1" applyAlignment="1">
      <alignment horizontal="center" vertical="center"/>
    </xf>
    <xf numFmtId="0" fontId="17" fillId="2" borderId="59" xfId="0" applyFont="1" applyFill="1" applyBorder="1" applyAlignment="1">
      <alignment vertical="center"/>
    </xf>
    <xf numFmtId="176" fontId="13" fillId="2" borderId="59" xfId="0" applyNumberFormat="1" applyFont="1" applyFill="1" applyBorder="1" applyAlignment="1">
      <alignment horizontal="center" vertical="center"/>
    </xf>
    <xf numFmtId="0" fontId="13" fillId="2" borderId="59" xfId="0" applyFont="1" applyFill="1" applyBorder="1" applyAlignment="1">
      <alignment horizontal="center" vertical="center"/>
    </xf>
    <xf numFmtId="49" fontId="17" fillId="2" borderId="59" xfId="0" applyNumberFormat="1" applyFont="1" applyFill="1" applyBorder="1" applyAlignment="1">
      <alignment vertical="center"/>
    </xf>
    <xf numFmtId="0" fontId="17" fillId="2" borderId="59" xfId="0" applyFont="1" applyFill="1" applyBorder="1" applyAlignment="1">
      <alignment vertical="center" shrinkToFit="1"/>
    </xf>
    <xf numFmtId="0" fontId="17" fillId="2" borderId="34" xfId="0" applyFont="1" applyFill="1" applyBorder="1" applyAlignment="1">
      <alignment vertical="center" shrinkToFit="1"/>
    </xf>
    <xf numFmtId="38" fontId="14" fillId="0" borderId="18" xfId="1" applyFont="1" applyBorder="1" applyAlignment="1" applyProtection="1">
      <alignment vertical="center" shrinkToFit="1"/>
      <protection locked="0"/>
    </xf>
    <xf numFmtId="0" fontId="10" fillId="0" borderId="61" xfId="0" applyFont="1" applyBorder="1" applyAlignment="1">
      <alignment vertical="center"/>
    </xf>
    <xf numFmtId="0" fontId="18" fillId="0" borderId="21" xfId="0" applyFont="1" applyBorder="1" applyAlignment="1">
      <alignment vertical="center" shrinkToFit="1"/>
    </xf>
    <xf numFmtId="49" fontId="10" fillId="0" borderId="45" xfId="0" applyNumberFormat="1" applyFont="1" applyBorder="1" applyAlignment="1">
      <alignment horizontal="center" vertical="center"/>
    </xf>
    <xf numFmtId="38" fontId="18" fillId="0" borderId="21" xfId="1" applyFont="1" applyBorder="1" applyAlignment="1">
      <alignment vertical="center" shrinkToFit="1"/>
    </xf>
    <xf numFmtId="49" fontId="0" fillId="0" borderId="0" xfId="0" applyNumberFormat="1" applyAlignment="1">
      <alignment horizontal="right" vertical="center"/>
    </xf>
    <xf numFmtId="0" fontId="0" fillId="0" borderId="0" xfId="0" applyAlignment="1">
      <alignment horizontal="right" vertical="center"/>
    </xf>
    <xf numFmtId="0" fontId="10" fillId="0" borderId="6" xfId="0" applyFont="1" applyBorder="1" applyAlignment="1">
      <alignment vertical="center" shrinkToFit="1"/>
    </xf>
    <xf numFmtId="0" fontId="0" fillId="0" borderId="17" xfId="0" applyBorder="1" applyAlignment="1" applyProtection="1">
      <alignment vertical="center" wrapText="1"/>
      <protection locked="0"/>
    </xf>
    <xf numFmtId="49" fontId="10" fillId="0" borderId="49" xfId="0" applyNumberFormat="1" applyFont="1" applyBorder="1" applyAlignment="1">
      <alignment horizontal="center" vertical="center"/>
    </xf>
    <xf numFmtId="38" fontId="18" fillId="0" borderId="7" xfId="1" applyFont="1" applyBorder="1" applyAlignment="1">
      <alignment vertical="center" shrinkToFit="1"/>
    </xf>
    <xf numFmtId="38" fontId="18" fillId="0" borderId="26" xfId="1" applyFont="1" applyBorder="1" applyAlignment="1">
      <alignment vertical="center" shrinkToFit="1"/>
    </xf>
    <xf numFmtId="38" fontId="18" fillId="0" borderId="57" xfId="1" applyFont="1" applyBorder="1" applyAlignment="1">
      <alignment vertical="center" shrinkToFit="1"/>
    </xf>
    <xf numFmtId="38" fontId="18" fillId="0" borderId="13" xfId="1" applyFont="1" applyBorder="1" applyAlignment="1">
      <alignment vertical="center" shrinkToFit="1"/>
    </xf>
    <xf numFmtId="38" fontId="12" fillId="0" borderId="13" xfId="1" applyFont="1" applyBorder="1" applyAlignment="1">
      <alignment vertical="center" shrinkToFit="1"/>
    </xf>
    <xf numFmtId="38" fontId="18" fillId="0" borderId="70" xfId="1" applyFont="1" applyBorder="1" applyAlignment="1">
      <alignment vertical="center" shrinkToFit="1"/>
    </xf>
    <xf numFmtId="0" fontId="12" fillId="0" borderId="15" xfId="0" applyFont="1" applyBorder="1" applyAlignment="1">
      <alignment vertical="center"/>
    </xf>
    <xf numFmtId="38" fontId="18" fillId="0" borderId="16" xfId="1" applyFont="1" applyBorder="1" applyAlignment="1">
      <alignment vertical="center" shrinkToFit="1"/>
    </xf>
    <xf numFmtId="38" fontId="12" fillId="0" borderId="16" xfId="1" applyFont="1" applyBorder="1" applyAlignment="1">
      <alignment vertical="center" shrinkToFit="1"/>
    </xf>
    <xf numFmtId="0" fontId="17" fillId="0" borderId="50" xfId="0" applyFont="1" applyBorder="1" applyAlignment="1">
      <alignment horizontal="right" vertical="center"/>
    </xf>
    <xf numFmtId="38" fontId="18" fillId="0" borderId="2" xfId="1" applyFont="1" applyBorder="1" applyAlignment="1">
      <alignment vertical="center" shrinkToFit="1"/>
    </xf>
    <xf numFmtId="38" fontId="12" fillId="0" borderId="2" xfId="1" applyFont="1" applyBorder="1" applyAlignment="1">
      <alignment vertical="center"/>
    </xf>
    <xf numFmtId="0" fontId="12" fillId="0" borderId="50" xfId="0" applyFont="1" applyBorder="1" applyAlignment="1">
      <alignment horizontal="right" vertical="center"/>
    </xf>
    <xf numFmtId="38" fontId="18" fillId="0" borderId="6" xfId="1" applyFont="1" applyBorder="1" applyAlignment="1">
      <alignment horizontal="right" vertical="center" shrinkToFit="1"/>
    </xf>
    <xf numFmtId="38" fontId="14" fillId="0" borderId="46" xfId="1" applyFont="1" applyBorder="1" applyAlignment="1" applyProtection="1">
      <alignment vertical="center" shrinkToFit="1"/>
      <protection locked="0"/>
    </xf>
    <xf numFmtId="49" fontId="10" fillId="0" borderId="57" xfId="0" applyNumberFormat="1" applyFont="1" applyBorder="1" applyAlignment="1">
      <alignment horizontal="center" vertical="center"/>
    </xf>
    <xf numFmtId="38" fontId="14" fillId="0" borderId="6" xfId="1" applyFont="1" applyBorder="1" applyAlignment="1" applyProtection="1">
      <alignment horizontal="right" vertical="center" shrinkToFit="1"/>
      <protection locked="0"/>
    </xf>
    <xf numFmtId="38" fontId="14" fillId="0" borderId="20" xfId="1" applyFont="1" applyBorder="1" applyAlignment="1" applyProtection="1">
      <alignment horizontal="right" vertical="center" shrinkToFit="1"/>
      <protection locked="0"/>
    </xf>
    <xf numFmtId="49" fontId="10" fillId="0" borderId="36" xfId="0" applyNumberFormat="1" applyFont="1" applyBorder="1" applyAlignment="1">
      <alignment horizontal="center" vertical="center"/>
    </xf>
    <xf numFmtId="0" fontId="20" fillId="0" borderId="61" xfId="0" applyFont="1" applyBorder="1" applyAlignment="1">
      <alignment shrinkToFit="1"/>
    </xf>
    <xf numFmtId="0" fontId="18" fillId="0" borderId="61" xfId="0" applyFont="1" applyBorder="1" applyAlignment="1">
      <alignment vertical="center" shrinkToFit="1"/>
    </xf>
    <xf numFmtId="0" fontId="0" fillId="0" borderId="2" xfId="0" applyBorder="1" applyAlignment="1">
      <alignment vertical="center"/>
    </xf>
    <xf numFmtId="180" fontId="18" fillId="0" borderId="68" xfId="0" applyNumberFormat="1" applyFont="1" applyBorder="1" applyAlignment="1">
      <alignment vertical="center" shrinkToFit="1"/>
    </xf>
    <xf numFmtId="181" fontId="18" fillId="0" borderId="68" xfId="0" applyNumberFormat="1" applyFont="1" applyBorder="1" applyAlignment="1">
      <alignment vertical="center" shrinkToFit="1"/>
    </xf>
    <xf numFmtId="0" fontId="10" fillId="0" borderId="72" xfId="0" applyFont="1" applyBorder="1" applyAlignment="1">
      <alignment vertical="center"/>
    </xf>
    <xf numFmtId="38" fontId="18" fillId="0" borderId="6" xfId="1" applyFont="1" applyFill="1" applyBorder="1" applyAlignment="1">
      <alignment vertical="center" shrinkToFit="1"/>
    </xf>
    <xf numFmtId="38" fontId="18" fillId="0" borderId="18" xfId="1" applyFont="1" applyFill="1" applyBorder="1" applyAlignment="1">
      <alignment vertical="center" shrinkToFit="1"/>
    </xf>
    <xf numFmtId="38" fontId="18" fillId="0" borderId="23" xfId="1" applyFont="1" applyFill="1" applyBorder="1" applyAlignment="1">
      <alignment vertical="center" shrinkToFit="1"/>
    </xf>
    <xf numFmtId="38" fontId="14" fillId="0" borderId="6" xfId="1" applyFont="1" applyFill="1" applyBorder="1" applyAlignment="1" applyProtection="1">
      <alignment vertical="center" shrinkToFit="1"/>
      <protection locked="0"/>
    </xf>
    <xf numFmtId="38" fontId="14" fillId="0" borderId="20" xfId="1" applyFont="1" applyFill="1" applyBorder="1" applyAlignment="1" applyProtection="1">
      <alignment vertical="center" shrinkToFit="1"/>
      <protection locked="0"/>
    </xf>
    <xf numFmtId="38" fontId="14" fillId="0" borderId="18" xfId="1" applyFont="1" applyFill="1" applyBorder="1" applyAlignment="1" applyProtection="1">
      <alignment vertical="center" shrinkToFit="1"/>
      <protection locked="0"/>
    </xf>
    <xf numFmtId="38" fontId="14" fillId="0" borderId="22" xfId="1" applyFont="1" applyFill="1" applyBorder="1" applyAlignment="1" applyProtection="1">
      <alignment vertical="center" shrinkToFit="1"/>
      <protection locked="0"/>
    </xf>
    <xf numFmtId="38" fontId="15" fillId="0" borderId="24" xfId="1" applyFont="1" applyFill="1" applyBorder="1" applyAlignment="1">
      <alignment vertical="center" shrinkToFit="1"/>
    </xf>
    <xf numFmtId="0" fontId="17" fillId="0" borderId="58" xfId="0" applyFont="1" applyBorder="1" applyAlignment="1">
      <alignment vertical="center"/>
    </xf>
    <xf numFmtId="49" fontId="10" fillId="0" borderId="58" xfId="0" applyNumberFormat="1" applyFont="1" applyBorder="1" applyAlignment="1">
      <alignment horizontal="center" vertical="center"/>
    </xf>
    <xf numFmtId="0" fontId="17" fillId="0" borderId="58" xfId="0" applyFont="1" applyBorder="1" applyAlignment="1">
      <alignment vertical="center" shrinkToFit="1"/>
    </xf>
    <xf numFmtId="0" fontId="17" fillId="0" borderId="37" xfId="0" applyFont="1" applyBorder="1" applyAlignment="1">
      <alignment vertical="center" shrinkToFit="1"/>
    </xf>
    <xf numFmtId="0" fontId="17" fillId="0" borderId="28" xfId="0" applyFont="1" applyBorder="1" applyAlignment="1">
      <alignment vertical="center" shrinkToFit="1"/>
    </xf>
    <xf numFmtId="0" fontId="17" fillId="0" borderId="33" xfId="0" applyFont="1" applyBorder="1" applyAlignment="1">
      <alignment vertical="center" shrinkToFit="1"/>
    </xf>
    <xf numFmtId="38" fontId="18" fillId="0" borderId="6" xfId="1" applyFont="1" applyFill="1" applyBorder="1" applyAlignment="1">
      <alignment horizontal="right" vertical="center" shrinkToFit="1"/>
    </xf>
    <xf numFmtId="38" fontId="18" fillId="0" borderId="71" xfId="1" applyFont="1" applyFill="1" applyBorder="1" applyAlignment="1">
      <alignment vertical="center" shrinkToFit="1"/>
    </xf>
    <xf numFmtId="38" fontId="15" fillId="0" borderId="27" xfId="1" applyFont="1" applyFill="1" applyBorder="1" applyAlignment="1">
      <alignment vertical="center" shrinkToFit="1"/>
    </xf>
    <xf numFmtId="0" fontId="18" fillId="0" borderId="6" xfId="0" applyFont="1" applyBorder="1" applyAlignment="1">
      <alignment vertical="center"/>
    </xf>
    <xf numFmtId="0" fontId="27" fillId="0" borderId="6" xfId="0" applyFont="1" applyBorder="1" applyAlignment="1">
      <alignment vertical="center" shrinkToFit="1"/>
    </xf>
  </cellXfs>
  <cellStyles count="12">
    <cellStyle name="桁区切り" xfId="1" builtinId="6"/>
    <cellStyle name="桁区切り 2" xfId="3" xr:uid="{00000000-0005-0000-0000-000001000000}"/>
    <cellStyle name="標準" xfId="0" builtinId="0"/>
    <cellStyle name="標準 2" xfId="2" xr:uid="{00000000-0005-0000-0000-000004000000}"/>
    <cellStyle name="標準 3" xfId="4" xr:uid="{00000000-0005-0000-0000-000005000000}"/>
    <cellStyle name="標準 3 2" xfId="5" xr:uid="{00000000-0005-0000-0000-000006000000}"/>
    <cellStyle name="標準 3 2 2" xfId="6" xr:uid="{00000000-0005-0000-0000-000007000000}"/>
    <cellStyle name="標準 3 2 3" xfId="7" xr:uid="{00000000-0005-0000-0000-000008000000}"/>
    <cellStyle name="標準 3 2 3 2" xfId="8" xr:uid="{00C81E5B-0E55-461E-B751-3E7D0CEF1575}"/>
    <cellStyle name="標準 3 2 3 2 2" xfId="9" xr:uid="{CBDDE3C5-C893-41C0-89B2-E4C699503E5B}"/>
    <cellStyle name="標準 3 2 3 2 2 2" xfId="10" xr:uid="{18A412C2-3046-403F-9874-2AB0C7FBF28B}"/>
    <cellStyle name="標準 3 2 3 2 2 2 2" xfId="11" xr:uid="{3907E9FD-25E0-40E8-9520-39EB81ADB3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10583</xdr:colOff>
          <xdr:row>3</xdr:row>
          <xdr:rowOff>9525</xdr:rowOff>
        </xdr:to>
        <xdr:pic>
          <xdr:nvPicPr>
            <xdr:cNvPr id="3" name="図 2">
              <a:extLst>
                <a:ext uri="{FF2B5EF4-FFF2-40B4-BE49-F238E27FC236}">
                  <a16:creationId xmlns:a16="http://schemas.microsoft.com/office/drawing/2014/main" id="{F514982A-F975-5156-1351-C367FFB5795D}"/>
                </a:ext>
              </a:extLst>
            </xdr:cNvPr>
            <xdr:cNvPicPr>
              <a:picLocks noChangeAspect="1" noChangeArrowheads="1"/>
              <a:extLst>
                <a:ext uri="{84589F7E-364E-4C9E-8A38-B11213B215E9}">
                  <a14:cameraTool cellRange="表紙!$B$2:$J$3" spid="_x0000_s7602"/>
                </a:ext>
              </a:extLst>
            </xdr:cNvPicPr>
          </xdr:nvPicPr>
          <xdr:blipFill>
            <a:blip xmlns:r="http://schemas.openxmlformats.org/officeDocument/2006/relationships" r:embed="rId1"/>
            <a:srcRect/>
            <a:stretch>
              <a:fillRect/>
            </a:stretch>
          </xdr:blipFill>
          <xdr:spPr bwMode="auto">
            <a:xfrm>
              <a:off x="0" y="0"/>
              <a:ext cx="10519833"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133" name="Picture 13">
              <a:extLst>
                <a:ext uri="{FF2B5EF4-FFF2-40B4-BE49-F238E27FC236}">
                  <a16:creationId xmlns:a16="http://schemas.microsoft.com/office/drawing/2014/main" id="{00000000-0008-0000-0200-00006D040000}"/>
                </a:ext>
              </a:extLst>
            </xdr:cNvPr>
            <xdr:cNvPicPr>
              <a:picLocks noChangeAspect="1" noChangeArrowheads="1"/>
              <a:extLst>
                <a:ext uri="{84589F7E-364E-4C9E-8A38-B11213B215E9}">
                  <a14:cameraTool cellRange="表紙!$B$2:$J$3" spid="_x0000_s146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169" name="Picture 1">
              <a:extLst>
                <a:ext uri="{FF2B5EF4-FFF2-40B4-BE49-F238E27FC236}">
                  <a16:creationId xmlns:a16="http://schemas.microsoft.com/office/drawing/2014/main" id="{00000000-0008-0000-0300-0000610C0000}"/>
                </a:ext>
              </a:extLst>
            </xdr:cNvPr>
            <xdr:cNvPicPr>
              <a:picLocks noChangeAspect="1" noChangeArrowheads="1"/>
              <a:extLst>
                <a:ext uri="{84589F7E-364E-4C9E-8A38-B11213B215E9}">
                  <a14:cameraTool cellRange="表紙!$B$2:$J$3" spid="_x0000_s350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93" name="Picture 1">
              <a:extLst>
                <a:ext uri="{FF2B5EF4-FFF2-40B4-BE49-F238E27FC236}">
                  <a16:creationId xmlns:a16="http://schemas.microsoft.com/office/drawing/2014/main" id="{00000000-0008-0000-0400-000061100000}"/>
                </a:ext>
              </a:extLst>
            </xdr:cNvPr>
            <xdr:cNvPicPr>
              <a:picLocks noChangeAspect="1" noChangeArrowheads="1"/>
              <a:extLst>
                <a:ext uri="{84589F7E-364E-4C9E-8A38-B11213B215E9}">
                  <a14:cameraTool cellRange="表紙!$B$2:$J$3" spid="_x0000_s452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217" name="Picture 1">
              <a:extLst>
                <a:ext uri="{FF2B5EF4-FFF2-40B4-BE49-F238E27FC236}">
                  <a16:creationId xmlns:a16="http://schemas.microsoft.com/office/drawing/2014/main" id="{00000000-0008-0000-0500-000061140000}"/>
                </a:ext>
              </a:extLst>
            </xdr:cNvPr>
            <xdr:cNvPicPr>
              <a:picLocks noChangeAspect="1" noChangeArrowheads="1"/>
              <a:extLst>
                <a:ext uri="{84589F7E-364E-4C9E-8A38-B11213B215E9}">
                  <a14:cameraTool cellRange="表紙!$B$2:$J$3" spid="_x0000_s555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171450</xdr:colOff>
          <xdr:row>3</xdr:row>
          <xdr:rowOff>0</xdr:rowOff>
        </xdr:to>
        <xdr:pic>
          <xdr:nvPicPr>
            <xdr:cNvPr id="6241" name="Picture 1">
              <a:extLst>
                <a:ext uri="{FF2B5EF4-FFF2-40B4-BE49-F238E27FC236}">
                  <a16:creationId xmlns:a16="http://schemas.microsoft.com/office/drawing/2014/main" id="{00000000-0008-0000-0600-000061180000}"/>
                </a:ext>
              </a:extLst>
            </xdr:cNvPr>
            <xdr:cNvPicPr>
              <a:picLocks noChangeAspect="1" noChangeArrowheads="1"/>
              <a:extLst>
                <a:ext uri="{84589F7E-364E-4C9E-8A38-B11213B215E9}">
                  <a14:cameraTool cellRange="表紙!$B$2:$J$3" spid="_x0000_s6576"/>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5" customWidth="1"/>
    <col min="2" max="3" width="22.625" style="15" customWidth="1"/>
    <col min="4" max="5" width="18.625" style="15" customWidth="1"/>
    <col min="6" max="6" width="9.625" style="15" customWidth="1"/>
    <col min="7" max="7" width="12.625" style="15" customWidth="1"/>
    <col min="8" max="8" width="5.625" style="15" customWidth="1"/>
    <col min="9" max="9" width="9.625" style="15" customWidth="1"/>
    <col min="10" max="10" width="10.625" style="15" customWidth="1"/>
    <col min="11" max="11" width="4.625" style="15" customWidth="1"/>
    <col min="12" max="16384" width="9" style="15"/>
  </cols>
  <sheetData>
    <row r="1" spans="1:11" ht="30" customHeight="1" x14ac:dyDescent="0.15">
      <c r="A1" s="14"/>
      <c r="B1" s="33" t="s">
        <v>219</v>
      </c>
      <c r="C1" s="14"/>
      <c r="D1" s="14"/>
      <c r="E1" s="14"/>
      <c r="F1" s="14"/>
      <c r="G1" s="14"/>
      <c r="H1" s="14"/>
      <c r="I1" s="14"/>
      <c r="J1" s="167" t="s">
        <v>308</v>
      </c>
      <c r="K1" s="14"/>
    </row>
    <row r="2" spans="1:11" s="6" customFormat="1" ht="15" customHeight="1" x14ac:dyDescent="0.15">
      <c r="A2" s="16"/>
      <c r="B2" s="17" t="s">
        <v>43</v>
      </c>
      <c r="C2" s="18" t="s">
        <v>44</v>
      </c>
      <c r="D2" s="18" t="s">
        <v>45</v>
      </c>
      <c r="E2" s="18" t="s">
        <v>46</v>
      </c>
      <c r="F2" s="18" t="s">
        <v>47</v>
      </c>
      <c r="G2" s="19" t="s">
        <v>48</v>
      </c>
      <c r="H2" s="20" t="s">
        <v>49</v>
      </c>
      <c r="I2" s="18" t="s">
        <v>50</v>
      </c>
      <c r="J2" s="21" t="s">
        <v>51</v>
      </c>
      <c r="K2" s="16"/>
    </row>
    <row r="3" spans="1:11" s="23" customFormat="1" ht="30" customHeight="1" x14ac:dyDescent="0.15">
      <c r="A3" s="22"/>
      <c r="B3" s="260"/>
      <c r="C3" s="32"/>
      <c r="D3" s="32"/>
      <c r="E3" s="32"/>
      <c r="F3" s="32"/>
      <c r="G3" s="140"/>
      <c r="H3" s="141"/>
      <c r="I3" s="142"/>
      <c r="J3" s="143"/>
      <c r="K3" s="22"/>
    </row>
    <row r="4" spans="1:11" ht="15" customHeight="1" x14ac:dyDescent="0.15">
      <c r="A4" s="14"/>
      <c r="B4" s="14"/>
      <c r="C4" s="14"/>
      <c r="D4" s="14"/>
      <c r="E4" s="14"/>
      <c r="F4" s="14"/>
      <c r="G4" s="14"/>
      <c r="H4" s="14"/>
      <c r="I4" s="14"/>
      <c r="J4" s="14"/>
      <c r="K4" s="14"/>
    </row>
    <row r="5" spans="1:11" ht="15" customHeight="1" x14ac:dyDescent="0.15">
      <c r="A5" s="14"/>
      <c r="B5" s="14" t="s">
        <v>52</v>
      </c>
      <c r="C5" s="14"/>
      <c r="D5" s="14"/>
      <c r="E5" s="14"/>
      <c r="F5" s="14"/>
      <c r="G5" s="14"/>
      <c r="H5" s="14"/>
      <c r="I5" s="14"/>
      <c r="J5" s="14"/>
      <c r="K5" s="14"/>
    </row>
    <row r="6" spans="1:11" ht="17.100000000000001" customHeight="1" x14ac:dyDescent="0.15">
      <c r="A6" s="14"/>
      <c r="B6" s="24"/>
      <c r="C6" s="25"/>
      <c r="D6" s="25"/>
      <c r="E6" s="25"/>
      <c r="F6" s="25"/>
      <c r="G6" s="25"/>
      <c r="H6" s="25"/>
      <c r="I6" s="25"/>
      <c r="J6" s="25"/>
      <c r="K6" s="26"/>
    </row>
    <row r="7" spans="1:11" ht="17.100000000000001" customHeight="1" x14ac:dyDescent="0.15">
      <c r="A7" s="14"/>
      <c r="B7" s="27"/>
      <c r="C7" s="28"/>
      <c r="D7" s="28"/>
      <c r="E7" s="28"/>
      <c r="F7" s="28"/>
      <c r="G7" s="28"/>
      <c r="H7" s="28"/>
      <c r="I7" s="28"/>
      <c r="J7" s="28"/>
      <c r="K7" s="26"/>
    </row>
    <row r="8" spans="1:11" ht="17.100000000000001" customHeight="1" x14ac:dyDescent="0.15">
      <c r="A8" s="14"/>
      <c r="B8" s="29"/>
      <c r="C8" s="30"/>
      <c r="D8" s="30"/>
      <c r="E8" s="30"/>
      <c r="F8" s="30"/>
      <c r="G8" s="30"/>
      <c r="H8" s="30"/>
      <c r="I8" s="30"/>
      <c r="J8" s="30"/>
      <c r="K8" s="26"/>
    </row>
    <row r="9" spans="1:11" ht="15.95" customHeight="1" x14ac:dyDescent="0.15">
      <c r="A9" s="14"/>
      <c r="B9" s="14"/>
      <c r="C9" s="14"/>
      <c r="D9" s="14"/>
      <c r="E9" s="14"/>
      <c r="F9" s="14"/>
      <c r="G9" s="14"/>
      <c r="H9" s="14"/>
      <c r="I9" s="14"/>
      <c r="J9" s="14"/>
      <c r="K9" s="14"/>
    </row>
    <row r="10" spans="1:11" ht="15.95" customHeight="1" x14ac:dyDescent="0.15">
      <c r="A10" s="14"/>
      <c r="B10" s="14"/>
      <c r="C10" s="14"/>
      <c r="D10" s="14"/>
      <c r="E10" s="14"/>
      <c r="F10" s="14"/>
      <c r="G10" s="14"/>
      <c r="H10" s="14"/>
      <c r="I10" s="14"/>
      <c r="J10" s="14"/>
      <c r="K10" s="14"/>
    </row>
    <row r="11" spans="1:11" ht="15.95" customHeight="1" x14ac:dyDescent="0.15">
      <c r="A11" s="14"/>
      <c r="B11" s="22" t="s">
        <v>53</v>
      </c>
      <c r="C11" s="14"/>
      <c r="D11" s="14"/>
      <c r="E11" s="14"/>
      <c r="F11" s="14"/>
      <c r="G11" s="14"/>
      <c r="H11" s="14"/>
      <c r="I11" s="14"/>
      <c r="J11" s="14"/>
      <c r="K11" s="14"/>
    </row>
    <row r="12" spans="1:11" ht="15.95" customHeight="1" x14ac:dyDescent="0.15">
      <c r="A12" s="14"/>
      <c r="B12" s="31" t="s">
        <v>197</v>
      </c>
      <c r="C12" s="14"/>
      <c r="D12" s="14"/>
      <c r="E12" s="14"/>
      <c r="F12" s="14"/>
      <c r="G12" s="14"/>
      <c r="H12" s="14"/>
      <c r="I12" s="14"/>
      <c r="J12" s="14"/>
      <c r="K12" s="14"/>
    </row>
    <row r="13" spans="1:11" ht="15.95" customHeight="1" x14ac:dyDescent="0.15">
      <c r="A13" s="14"/>
      <c r="B13" s="31" t="s">
        <v>198</v>
      </c>
      <c r="C13" s="14"/>
      <c r="D13" s="14"/>
      <c r="E13" s="14"/>
      <c r="F13" s="14"/>
      <c r="G13" s="14"/>
      <c r="H13" s="14"/>
      <c r="I13" s="14"/>
      <c r="J13" s="14"/>
      <c r="K13" s="14"/>
    </row>
    <row r="14" spans="1:11" ht="15.95" customHeight="1" x14ac:dyDescent="0.15">
      <c r="A14" s="14"/>
      <c r="B14" s="31" t="s">
        <v>215</v>
      </c>
      <c r="C14" s="14"/>
      <c r="D14" s="14"/>
      <c r="E14" s="14"/>
      <c r="F14" s="14"/>
      <c r="G14" s="14"/>
      <c r="H14" s="14"/>
      <c r="I14" s="14"/>
      <c r="J14" s="14"/>
      <c r="K14" s="14"/>
    </row>
    <row r="15" spans="1:11" ht="15.95" customHeight="1" x14ac:dyDescent="0.15">
      <c r="A15" s="14"/>
      <c r="B15" s="31" t="s">
        <v>216</v>
      </c>
      <c r="C15" s="14"/>
      <c r="D15" s="14"/>
      <c r="E15" s="14"/>
      <c r="F15" s="14"/>
      <c r="G15" s="14"/>
      <c r="H15" s="14"/>
      <c r="I15" s="14"/>
      <c r="J15" s="14"/>
      <c r="K15" s="14"/>
    </row>
    <row r="16" spans="1:11" ht="15.95" customHeight="1" x14ac:dyDescent="0.15">
      <c r="A16" s="14"/>
      <c r="B16" s="31" t="s">
        <v>54</v>
      </c>
      <c r="C16" s="14"/>
      <c r="D16" s="14"/>
      <c r="E16" s="14"/>
      <c r="F16" s="14"/>
      <c r="G16" s="14"/>
      <c r="H16" s="14"/>
      <c r="I16" s="14"/>
      <c r="J16" s="14"/>
      <c r="K16" s="14"/>
    </row>
    <row r="17" spans="1:11" ht="15.95" customHeight="1" x14ac:dyDescent="0.15">
      <c r="A17" s="14"/>
      <c r="B17" s="31" t="s">
        <v>55</v>
      </c>
      <c r="C17" s="14"/>
      <c r="D17" s="14"/>
      <c r="E17" s="14"/>
      <c r="F17" s="14"/>
      <c r="G17" s="14"/>
      <c r="H17" s="14"/>
      <c r="I17" s="14"/>
      <c r="J17" s="14"/>
      <c r="K17" s="14"/>
    </row>
    <row r="18" spans="1:11" ht="15.95" customHeight="1" x14ac:dyDescent="0.15">
      <c r="A18" s="14"/>
      <c r="B18" s="31" t="s">
        <v>56</v>
      </c>
      <c r="C18" s="14"/>
      <c r="D18" s="14"/>
      <c r="E18" s="14"/>
      <c r="F18" s="14"/>
      <c r="G18" s="14"/>
      <c r="H18" s="14"/>
      <c r="I18" s="14"/>
      <c r="J18" s="14"/>
      <c r="K18" s="14"/>
    </row>
    <row r="19" spans="1:11" ht="15.95" customHeight="1" x14ac:dyDescent="0.15">
      <c r="A19" s="14"/>
      <c r="B19" s="14"/>
      <c r="C19" s="14"/>
      <c r="D19" s="14"/>
      <c r="E19" s="14"/>
      <c r="F19" s="14"/>
      <c r="G19" s="14"/>
      <c r="H19" s="14"/>
      <c r="I19" s="14"/>
      <c r="J19" s="14"/>
      <c r="K19" s="14"/>
    </row>
    <row r="20" spans="1:11" ht="15.95" customHeight="1" x14ac:dyDescent="0.15">
      <c r="A20" s="14"/>
      <c r="B20" s="22" t="s">
        <v>57</v>
      </c>
      <c r="C20" s="14"/>
      <c r="D20" s="14"/>
      <c r="E20" s="14"/>
      <c r="F20" s="14"/>
      <c r="G20" s="14"/>
      <c r="H20" s="14"/>
      <c r="I20" s="14"/>
      <c r="J20" s="14"/>
      <c r="K20" s="14"/>
    </row>
    <row r="21" spans="1:11" ht="15.95" customHeight="1" x14ac:dyDescent="0.15">
      <c r="A21" s="14"/>
      <c r="B21" s="31" t="s">
        <v>218</v>
      </c>
      <c r="C21" s="14"/>
      <c r="D21" s="14"/>
      <c r="E21" s="14"/>
      <c r="F21" s="14"/>
      <c r="G21" s="14"/>
      <c r="H21" s="14"/>
      <c r="I21" s="14"/>
      <c r="J21" s="14"/>
      <c r="K21" s="14"/>
    </row>
    <row r="22" spans="1:11" ht="15.95" customHeight="1" x14ac:dyDescent="0.15">
      <c r="A22" s="14"/>
      <c r="B22" s="31" t="s">
        <v>217</v>
      </c>
      <c r="C22" s="14"/>
      <c r="D22" s="14"/>
      <c r="E22" s="14"/>
      <c r="F22" s="14"/>
      <c r="G22" s="14"/>
      <c r="H22" s="14"/>
      <c r="I22" s="14"/>
      <c r="J22" s="14"/>
      <c r="K22" s="14"/>
    </row>
    <row r="23" spans="1:11" ht="15.95" customHeight="1" x14ac:dyDescent="0.15">
      <c r="A23" s="14"/>
      <c r="B23" s="31" t="s">
        <v>58</v>
      </c>
      <c r="C23" s="14"/>
      <c r="D23" s="14"/>
      <c r="E23" s="14"/>
      <c r="F23" s="14"/>
      <c r="G23" s="14"/>
      <c r="H23" s="14"/>
      <c r="I23" s="14"/>
      <c r="J23" s="14"/>
      <c r="K23" s="14"/>
    </row>
    <row r="24" spans="1:11" ht="15.95" customHeight="1" x14ac:dyDescent="0.15">
      <c r="A24" s="14"/>
      <c r="B24" s="14"/>
      <c r="C24" s="14"/>
      <c r="D24" s="14"/>
      <c r="E24" s="14"/>
      <c r="F24" s="14"/>
      <c r="G24" s="14"/>
      <c r="H24" s="14"/>
      <c r="I24" s="14"/>
      <c r="J24" s="14"/>
      <c r="K24" s="14"/>
    </row>
    <row r="25" spans="1:11" ht="15.95" customHeight="1" x14ac:dyDescent="0.15">
      <c r="A25" s="14"/>
      <c r="B25" s="22" t="s">
        <v>59</v>
      </c>
      <c r="C25" s="14"/>
      <c r="D25" s="14"/>
      <c r="E25" s="14"/>
      <c r="F25" s="14"/>
      <c r="G25" s="14"/>
      <c r="H25" s="14"/>
      <c r="I25" s="14"/>
      <c r="J25" s="14"/>
      <c r="K25" s="14"/>
    </row>
    <row r="26" spans="1:11" ht="15.95" customHeight="1" x14ac:dyDescent="0.15">
      <c r="A26" s="14"/>
      <c r="B26" s="31" t="s">
        <v>60</v>
      </c>
      <c r="C26" s="14"/>
      <c r="D26" s="14"/>
      <c r="E26" s="14"/>
      <c r="F26" s="14"/>
      <c r="G26" s="14"/>
      <c r="H26" s="14"/>
      <c r="I26" s="14"/>
      <c r="J26" s="14"/>
      <c r="K26" s="14"/>
    </row>
    <row r="27" spans="1:11" ht="15.95" customHeight="1" x14ac:dyDescent="0.15">
      <c r="A27" s="14"/>
      <c r="B27" s="31" t="s">
        <v>61</v>
      </c>
      <c r="C27" s="14"/>
      <c r="D27" s="14"/>
      <c r="E27" s="14"/>
      <c r="F27" s="14"/>
      <c r="G27" s="14"/>
      <c r="H27" s="14"/>
      <c r="I27" s="14"/>
      <c r="J27" s="14"/>
      <c r="K27" s="14"/>
    </row>
    <row r="28" spans="1:11" ht="15.95" customHeight="1" x14ac:dyDescent="0.15">
      <c r="A28" s="14"/>
      <c r="B28" s="31" t="s">
        <v>62</v>
      </c>
      <c r="C28" s="14"/>
      <c r="D28" s="14"/>
      <c r="E28" s="14"/>
      <c r="F28" s="14"/>
      <c r="G28" s="14"/>
      <c r="H28" s="14"/>
      <c r="I28" s="14"/>
      <c r="J28" s="14"/>
      <c r="K28" s="14"/>
    </row>
    <row r="29" spans="1:11" ht="15.95" customHeight="1" x14ac:dyDescent="0.15">
      <c r="A29" s="14"/>
      <c r="B29" s="14"/>
      <c r="C29" s="14"/>
      <c r="D29" s="14"/>
      <c r="E29" s="14"/>
      <c r="F29" s="14"/>
      <c r="G29" s="14"/>
      <c r="H29" s="14"/>
      <c r="I29" s="14"/>
      <c r="J29" s="14"/>
      <c r="K29" s="14"/>
    </row>
    <row r="30" spans="1:11" ht="15.95" customHeight="1" x14ac:dyDescent="0.15">
      <c r="A30" s="14"/>
      <c r="B30" s="14"/>
      <c r="C30" s="14"/>
      <c r="D30" s="14"/>
      <c r="E30" s="14"/>
      <c r="F30" s="14"/>
      <c r="G30" s="14"/>
      <c r="H30" s="14"/>
      <c r="I30" s="14"/>
      <c r="J30" s="14"/>
      <c r="K30" s="14"/>
    </row>
    <row r="31" spans="1:11" ht="15.95" customHeight="1" x14ac:dyDescent="0.15">
      <c r="A31" s="14"/>
      <c r="B31" s="14"/>
      <c r="C31" s="14"/>
      <c r="D31" s="14"/>
      <c r="E31" s="14"/>
      <c r="F31" s="14"/>
      <c r="G31" s="14"/>
      <c r="H31" s="14"/>
      <c r="I31" s="14"/>
      <c r="J31" s="14"/>
      <c r="K31" s="14"/>
    </row>
    <row r="32" spans="1:11" ht="15.95" customHeight="1" x14ac:dyDescent="0.15">
      <c r="A32" s="14"/>
      <c r="B32" s="14"/>
      <c r="C32" s="14"/>
      <c r="D32" s="14"/>
      <c r="E32" s="14"/>
      <c r="F32" s="14"/>
      <c r="G32" s="14"/>
      <c r="H32" s="14"/>
      <c r="I32" s="14"/>
      <c r="J32" s="14"/>
      <c r="K32" s="14"/>
    </row>
  </sheetData>
  <sheetProtection algorithmName="SHA-512" hashValue="BnTYxc8z44LGImmmDzO5jplWFWu5tpnEy5ZfqAlm9uaNeIqfmtDGC2HCzG0Y414CMsWWOHfO0MCUBddUfIrwaQ==" saltValue="O5CfWjF5tIuFptoOMPnhmA==" spinCount="100000" sheet="1" objects="1" scenarios="1"/>
  <phoneticPr fontId="10"/>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9"/>
  <sheetViews>
    <sheetView zoomScale="90" zoomScaleNormal="90" workbookViewId="0">
      <selection activeCell="C10" sqref="C10"/>
    </sheetView>
  </sheetViews>
  <sheetFormatPr defaultColWidth="9" defaultRowHeight="14.25" x14ac:dyDescent="0.15"/>
  <cols>
    <col min="1" max="1" width="15.625" style="8" customWidth="1"/>
    <col min="2" max="19" width="7.625" style="91" customWidth="1"/>
    <col min="20" max="20" width="3.625" style="91" customWidth="1"/>
    <col min="21" max="21" width="2.625" style="99" customWidth="1"/>
  </cols>
  <sheetData>
    <row r="1" spans="1:28" ht="15" customHeight="1" x14ac:dyDescent="0.15">
      <c r="T1" s="257" t="s">
        <v>783</v>
      </c>
      <c r="AB1" s="210"/>
    </row>
    <row r="2" spans="1:28" ht="15" customHeight="1" x14ac:dyDescent="0.15">
      <c r="T2" s="34" t="s">
        <v>64</v>
      </c>
    </row>
    <row r="3" spans="1:28" ht="15" customHeight="1" x14ac:dyDescent="0.15">
      <c r="T3" s="90"/>
    </row>
    <row r="4" spans="1:28" s="91" customFormat="1" ht="5.0999999999999996" customHeight="1" x14ac:dyDescent="0.15">
      <c r="A4" s="8"/>
      <c r="T4" s="92"/>
      <c r="U4" s="99"/>
    </row>
    <row r="5" spans="1:28" s="91" customFormat="1" ht="15" customHeight="1" x14ac:dyDescent="0.15">
      <c r="B5" s="9"/>
      <c r="C5" s="9"/>
      <c r="U5" s="100" t="s">
        <v>204</v>
      </c>
    </row>
    <row r="6" spans="1:28" s="91" customFormat="1" ht="15" customHeight="1" x14ac:dyDescent="0.15">
      <c r="A6" s="93" t="s">
        <v>203</v>
      </c>
      <c r="B6" s="9"/>
      <c r="C6" s="9"/>
      <c r="U6" s="101" t="s">
        <v>21</v>
      </c>
    </row>
    <row r="7" spans="1:28" s="91" customFormat="1" ht="15" customHeight="1" x14ac:dyDescent="0.15">
      <c r="B7" s="9"/>
      <c r="C7" s="9"/>
      <c r="U7" s="102" t="s">
        <v>205</v>
      </c>
    </row>
    <row r="8" spans="1:28" s="91" customFormat="1" ht="15.95" customHeight="1" x14ac:dyDescent="0.15">
      <c r="A8" s="11"/>
      <c r="B8" s="94" t="s">
        <v>212</v>
      </c>
      <c r="C8" s="95"/>
      <c r="D8" s="94" t="s">
        <v>207</v>
      </c>
      <c r="E8" s="95"/>
      <c r="F8" s="94" t="s">
        <v>208</v>
      </c>
      <c r="G8" s="95"/>
      <c r="H8" s="94" t="s">
        <v>209</v>
      </c>
      <c r="I8" s="95"/>
      <c r="J8" s="94" t="s">
        <v>210</v>
      </c>
      <c r="K8" s="95"/>
      <c r="L8" s="94"/>
      <c r="M8" s="95"/>
      <c r="N8" s="94" t="s">
        <v>211</v>
      </c>
      <c r="O8" s="95"/>
      <c r="P8" s="94"/>
      <c r="Q8" s="95"/>
      <c r="R8" s="94" t="s">
        <v>199</v>
      </c>
      <c r="S8" s="95"/>
      <c r="T8" s="12"/>
      <c r="U8" s="99"/>
    </row>
    <row r="9" spans="1:28" s="91" customFormat="1" ht="15.95" customHeight="1" x14ac:dyDescent="0.15">
      <c r="A9" s="1" t="s">
        <v>200</v>
      </c>
      <c r="B9" s="96" t="s">
        <v>201</v>
      </c>
      <c r="C9" s="97" t="s">
        <v>246</v>
      </c>
      <c r="D9" s="96" t="s">
        <v>202</v>
      </c>
      <c r="E9" s="97" t="s">
        <v>245</v>
      </c>
      <c r="F9" s="96" t="s">
        <v>202</v>
      </c>
      <c r="G9" s="97" t="s">
        <v>246</v>
      </c>
      <c r="H9" s="96" t="s">
        <v>202</v>
      </c>
      <c r="I9" s="97" t="s">
        <v>246</v>
      </c>
      <c r="J9" s="96" t="s">
        <v>202</v>
      </c>
      <c r="K9" s="97" t="s">
        <v>246</v>
      </c>
      <c r="L9" s="96"/>
      <c r="M9" s="97"/>
      <c r="N9" s="96" t="s">
        <v>202</v>
      </c>
      <c r="O9" s="97" t="s">
        <v>246</v>
      </c>
      <c r="P9" s="96"/>
      <c r="Q9" s="97"/>
      <c r="R9" s="96" t="s">
        <v>202</v>
      </c>
      <c r="S9" s="97" t="s">
        <v>246</v>
      </c>
      <c r="T9" s="98" t="s">
        <v>8</v>
      </c>
      <c r="U9" s="99"/>
    </row>
    <row r="10" spans="1:28" s="93" customFormat="1" ht="24.95" customHeight="1" x14ac:dyDescent="0.15">
      <c r="A10" s="113" t="s">
        <v>349</v>
      </c>
      <c r="B10" s="262">
        <f>高松2!C34</f>
        <v>77300</v>
      </c>
      <c r="C10" s="114">
        <f>高松2!D34</f>
        <v>0</v>
      </c>
      <c r="D10" s="115">
        <f>高松2!G34</f>
        <v>14740</v>
      </c>
      <c r="E10" s="116">
        <f>高松2!H34</f>
        <v>0</v>
      </c>
      <c r="F10" s="115">
        <f>高松2!K34</f>
        <v>13185</v>
      </c>
      <c r="G10" s="116">
        <f>高松2!L34</f>
        <v>0</v>
      </c>
      <c r="H10" s="115">
        <f>高松2!O34</f>
        <v>4690</v>
      </c>
      <c r="I10" s="116">
        <f>高松2!P34</f>
        <v>0</v>
      </c>
      <c r="J10" s="115">
        <f>高松2!S34</f>
        <v>1970</v>
      </c>
      <c r="K10" s="116">
        <f>高松2!T34</f>
        <v>0</v>
      </c>
      <c r="L10" s="115"/>
      <c r="M10" s="116"/>
      <c r="N10" s="263">
        <f>高松2!AA34</f>
        <v>6670</v>
      </c>
      <c r="O10" s="116">
        <f>高松2!AB34</f>
        <v>0</v>
      </c>
      <c r="P10" s="115"/>
      <c r="Q10" s="116"/>
      <c r="R10" s="117">
        <f>B10+D10+F10+H10+J10+L10+N10+P10</f>
        <v>118555</v>
      </c>
      <c r="S10" s="114">
        <f>C10+E10+G10+I10+K10+M10+O10+Q10</f>
        <v>0</v>
      </c>
      <c r="T10" s="118" t="s">
        <v>206</v>
      </c>
      <c r="U10" s="99"/>
    </row>
    <row r="11" spans="1:28" s="93" customFormat="1" ht="24.95" customHeight="1" x14ac:dyDescent="0.15">
      <c r="A11" s="119" t="s">
        <v>581</v>
      </c>
      <c r="B11" s="120">
        <f>綾歌・坂出･丸亀!C35</f>
        <v>14750</v>
      </c>
      <c r="C11" s="121">
        <f>綾歌・坂出･丸亀!D35</f>
        <v>0</v>
      </c>
      <c r="D11" s="120">
        <f>綾歌・坂出･丸亀!G35</f>
        <v>5650</v>
      </c>
      <c r="E11" s="122">
        <f>綾歌・坂出･丸亀!H35</f>
        <v>0</v>
      </c>
      <c r="F11" s="120">
        <f>綾歌・坂出･丸亀!K35</f>
        <v>3580</v>
      </c>
      <c r="G11" s="122">
        <f>綾歌・坂出･丸亀!L35</f>
        <v>0</v>
      </c>
      <c r="H11" s="120">
        <f>綾歌・坂出･丸亀!O35</f>
        <v>2045</v>
      </c>
      <c r="I11" s="122">
        <f>綾歌・坂出･丸亀!P35</f>
        <v>0</v>
      </c>
      <c r="J11" s="120">
        <f>綾歌・坂出･丸亀!S35</f>
        <v>160</v>
      </c>
      <c r="K11" s="122">
        <f>綾歌・坂出･丸亀!T35</f>
        <v>0</v>
      </c>
      <c r="L11" s="120"/>
      <c r="M11" s="122"/>
      <c r="N11" s="224">
        <f>綾歌・坂出･丸亀!AA35</f>
        <v>940</v>
      </c>
      <c r="O11" s="122">
        <f>綾歌・坂出･丸亀!AB35</f>
        <v>0</v>
      </c>
      <c r="P11" s="120"/>
      <c r="Q11" s="122"/>
      <c r="R11" s="123">
        <f t="shared" ref="R11:S22" si="0">B11+D11+F11+H11+J11+L11+N11+P11</f>
        <v>27125</v>
      </c>
      <c r="S11" s="121">
        <f t="shared" si="0"/>
        <v>0</v>
      </c>
      <c r="T11" s="124">
        <v>4</v>
      </c>
      <c r="U11" s="99"/>
    </row>
    <row r="12" spans="1:28" s="93" customFormat="1" ht="24.95" customHeight="1" x14ac:dyDescent="0.15">
      <c r="A12" s="119" t="s">
        <v>582</v>
      </c>
      <c r="B12" s="120">
        <f>綾歌・坂出･丸亀!C24</f>
        <v>8300</v>
      </c>
      <c r="C12" s="121">
        <f>綾歌・坂出･丸亀!D24</f>
        <v>0</v>
      </c>
      <c r="D12" s="120">
        <f>綾歌・坂出･丸亀!G24</f>
        <v>4620</v>
      </c>
      <c r="E12" s="122">
        <f>綾歌・坂出･丸亀!H24</f>
        <v>0</v>
      </c>
      <c r="F12" s="120">
        <f>綾歌・坂出･丸亀!K24</f>
        <v>1530</v>
      </c>
      <c r="G12" s="122">
        <f>綾歌・坂出･丸亀!L24</f>
        <v>0</v>
      </c>
      <c r="H12" s="120">
        <f>綾歌・坂出･丸亀!O24</f>
        <v>290</v>
      </c>
      <c r="I12" s="122">
        <f>綾歌・坂出･丸亀!P24</f>
        <v>0</v>
      </c>
      <c r="J12" s="120"/>
      <c r="K12" s="122"/>
      <c r="L12" s="120"/>
      <c r="M12" s="122"/>
      <c r="N12" s="224">
        <f>綾歌・坂出･丸亀!AA24</f>
        <v>660</v>
      </c>
      <c r="O12" s="122">
        <f>綾歌・坂出･丸亀!AB24</f>
        <v>0</v>
      </c>
      <c r="P12" s="120"/>
      <c r="Q12" s="122"/>
      <c r="R12" s="123">
        <f t="shared" si="0"/>
        <v>15400</v>
      </c>
      <c r="S12" s="121">
        <f t="shared" si="0"/>
        <v>0</v>
      </c>
      <c r="T12" s="125">
        <v>4</v>
      </c>
      <c r="U12" s="99"/>
    </row>
    <row r="13" spans="1:28" s="93" customFormat="1" ht="24.95" customHeight="1" x14ac:dyDescent="0.15">
      <c r="A13" s="119" t="s">
        <v>473</v>
      </c>
      <c r="B13" s="120">
        <f>仲多度・善通寺・観音寺・三豊!C20</f>
        <v>5100</v>
      </c>
      <c r="C13" s="121">
        <f>仲多度・善通寺・観音寺・三豊!D20</f>
        <v>0</v>
      </c>
      <c r="D13" s="120">
        <f>仲多度・善通寺・観音寺・三豊!G20</f>
        <v>1450</v>
      </c>
      <c r="E13" s="122">
        <f>仲多度・善通寺・観音寺・三豊!H20</f>
        <v>0</v>
      </c>
      <c r="F13" s="120">
        <f>仲多度・善通寺・観音寺・三豊!K20</f>
        <v>690</v>
      </c>
      <c r="G13" s="122">
        <f>仲多度・善通寺・観音寺・三豊!L20</f>
        <v>0</v>
      </c>
      <c r="H13" s="120">
        <f>仲多度・善通寺・観音寺・三豊!O20</f>
        <v>230</v>
      </c>
      <c r="I13" s="122">
        <f>仲多度・善通寺・観音寺・三豊!P20</f>
        <v>0</v>
      </c>
      <c r="J13" s="120"/>
      <c r="K13" s="122"/>
      <c r="L13" s="120"/>
      <c r="M13" s="122"/>
      <c r="N13" s="224">
        <f>仲多度・善通寺・観音寺・三豊!AA20</f>
        <v>210</v>
      </c>
      <c r="O13" s="122">
        <f>仲多度・善通寺・観音寺・三豊!AB20</f>
        <v>0</v>
      </c>
      <c r="P13" s="120"/>
      <c r="Q13" s="122"/>
      <c r="R13" s="123">
        <f>B13+D13+F13+H13+J13+L13+N13+P13</f>
        <v>7680</v>
      </c>
      <c r="S13" s="121">
        <f t="shared" si="0"/>
        <v>0</v>
      </c>
      <c r="T13" s="125">
        <v>5</v>
      </c>
      <c r="U13" s="99"/>
    </row>
    <row r="14" spans="1:28" s="93" customFormat="1" ht="24.95" customHeight="1" x14ac:dyDescent="0.15">
      <c r="A14" s="131" t="s">
        <v>583</v>
      </c>
      <c r="B14" s="132">
        <f>仲多度・善通寺・観音寺・三豊!C27</f>
        <v>9550</v>
      </c>
      <c r="C14" s="133">
        <f>仲多度・善通寺・観音寺・三豊!D27</f>
        <v>0</v>
      </c>
      <c r="D14" s="132">
        <f>仲多度・善通寺・観音寺・三豊!G27</f>
        <v>2700</v>
      </c>
      <c r="E14" s="134">
        <f>仲多度・善通寺・観音寺・三豊!H27</f>
        <v>0</v>
      </c>
      <c r="F14" s="132">
        <f>仲多度・善通寺・観音寺・三豊!K27</f>
        <v>2800</v>
      </c>
      <c r="G14" s="134">
        <f>仲多度・善通寺・観音寺・三豊!L27</f>
        <v>0</v>
      </c>
      <c r="H14" s="132">
        <f>仲多度・善通寺・観音寺・三豊!O27</f>
        <v>280</v>
      </c>
      <c r="I14" s="134">
        <f>仲多度・善通寺・観音寺・三豊!P27</f>
        <v>0</v>
      </c>
      <c r="J14" s="132">
        <f>仲多度・善通寺・観音寺・三豊!S27</f>
        <v>260</v>
      </c>
      <c r="K14" s="134">
        <f>仲多度・善通寺・観音寺・三豊!T27</f>
        <v>0</v>
      </c>
      <c r="L14" s="132"/>
      <c r="M14" s="134"/>
      <c r="N14" s="256">
        <f>仲多度・善通寺・観音寺・三豊!AA27</f>
        <v>630</v>
      </c>
      <c r="O14" s="134">
        <f>仲多度・善通寺・観音寺・三豊!AB27</f>
        <v>0</v>
      </c>
      <c r="P14" s="132"/>
      <c r="Q14" s="134"/>
      <c r="R14" s="170">
        <f>B14+D14+F14+H14+J14+L14+N14+P14</f>
        <v>16220</v>
      </c>
      <c r="S14" s="133">
        <f t="shared" si="0"/>
        <v>0</v>
      </c>
      <c r="T14" s="135">
        <v>5</v>
      </c>
      <c r="U14" s="171"/>
    </row>
    <row r="15" spans="1:28" s="93" customFormat="1" ht="24.95" customHeight="1" x14ac:dyDescent="0.15">
      <c r="A15" s="131" t="s">
        <v>350</v>
      </c>
      <c r="B15" s="132">
        <f>木田・さぬき・東かがわ・小豆・香川!C25</f>
        <v>11050</v>
      </c>
      <c r="C15" s="134">
        <f>木田・さぬき・東かがわ・小豆・香川!D25</f>
        <v>0</v>
      </c>
      <c r="D15" s="264">
        <f>木田・さぬき・東かがわ・小豆・香川!G25</f>
        <v>1940</v>
      </c>
      <c r="E15" s="134">
        <f>木田・さぬき・東かがわ・小豆・香川!H25</f>
        <v>0</v>
      </c>
      <c r="F15" s="132">
        <f>木田・さぬき・東かがわ・小豆・香川!K25</f>
        <v>1050</v>
      </c>
      <c r="G15" s="134">
        <f>木田・さぬき・東かがわ・小豆・香川!L25</f>
        <v>0</v>
      </c>
      <c r="H15" s="132">
        <f>木田・さぬき・東かがわ・小豆・香川!O25</f>
        <v>230</v>
      </c>
      <c r="I15" s="134">
        <f>木田・さぬき・東かがわ・小豆・香川!P25</f>
        <v>0</v>
      </c>
      <c r="J15" s="132"/>
      <c r="K15" s="134"/>
      <c r="L15" s="132"/>
      <c r="M15" s="134"/>
      <c r="N15" s="264">
        <f>木田・さぬき・東かがわ・小豆・香川!AA25</f>
        <v>440</v>
      </c>
      <c r="O15" s="134">
        <f>木田・さぬき・東かがわ・小豆・香川!AB25</f>
        <v>0</v>
      </c>
      <c r="P15" s="132"/>
      <c r="Q15" s="134"/>
      <c r="R15" s="132">
        <f>B15+D15+F15+H15+J15+L15+N15+P15</f>
        <v>14710</v>
      </c>
      <c r="S15" s="134">
        <f>C15+E15+G15+I15+K15+M15+O15+Q15</f>
        <v>0</v>
      </c>
      <c r="T15" s="135">
        <v>3</v>
      </c>
      <c r="U15" s="171"/>
    </row>
    <row r="16" spans="1:28" s="93" customFormat="1" ht="24.95" customHeight="1" x14ac:dyDescent="0.15">
      <c r="A16" s="119" t="s">
        <v>359</v>
      </c>
      <c r="B16" s="120">
        <f>木田・さぬき・東かがわ・小豆・香川!C31</f>
        <v>6600</v>
      </c>
      <c r="C16" s="121">
        <f>木田・さぬき・東かがわ・小豆・香川!D31</f>
        <v>0</v>
      </c>
      <c r="D16" s="120">
        <f>木田・さぬき・東かがわ・小豆・香川!G31</f>
        <v>1450</v>
      </c>
      <c r="E16" s="122">
        <f>木田・さぬき・東かがわ・小豆・香川!H31</f>
        <v>0</v>
      </c>
      <c r="F16" s="120">
        <f>木田・さぬき・東かがわ・小豆・香川!K31</f>
        <v>900</v>
      </c>
      <c r="G16" s="122">
        <f>木田・さぬき・東かがわ・小豆・香川!L31</f>
        <v>0</v>
      </c>
      <c r="H16" s="120">
        <f>木田・さぬき・東かがわ・小豆・香川!O31</f>
        <v>165</v>
      </c>
      <c r="I16" s="122">
        <f>木田・さぬき・東かがわ・小豆・香川!P31</f>
        <v>0</v>
      </c>
      <c r="J16" s="120">
        <f>木田・さぬき・東かがわ・小豆・香川!S31</f>
        <v>0</v>
      </c>
      <c r="K16" s="122">
        <f>木田・さぬき・東かがわ・小豆・香川!T31</f>
        <v>0</v>
      </c>
      <c r="L16" s="120"/>
      <c r="M16" s="122"/>
      <c r="N16" s="224">
        <f>木田・さぬき・東かがわ・小豆・香川!AA31</f>
        <v>310</v>
      </c>
      <c r="O16" s="122">
        <f>木田・さぬき・東かがわ・小豆・香川!AB31</f>
        <v>0</v>
      </c>
      <c r="P16" s="120"/>
      <c r="Q16" s="122"/>
      <c r="R16" s="123">
        <f>B16+D16+F16+H16+J16+L16+N16+P16</f>
        <v>9425</v>
      </c>
      <c r="S16" s="121">
        <f t="shared" si="0"/>
        <v>0</v>
      </c>
      <c r="T16" s="125">
        <v>3</v>
      </c>
      <c r="U16" s="99"/>
    </row>
    <row r="17" spans="1:21" s="93" customFormat="1" ht="24.95" customHeight="1" x14ac:dyDescent="0.15">
      <c r="A17" s="126" t="s">
        <v>474</v>
      </c>
      <c r="B17" s="127">
        <f>仲多度・善通寺・観音寺・三豊!C39</f>
        <v>12450</v>
      </c>
      <c r="C17" s="129">
        <f>仲多度・善通寺・観音寺・三豊!D39</f>
        <v>0</v>
      </c>
      <c r="D17" s="127">
        <f>仲多度・善通寺・観音寺・三豊!G39</f>
        <v>2820</v>
      </c>
      <c r="E17" s="129">
        <f>仲多度・善通寺・観音寺・三豊!H39</f>
        <v>0</v>
      </c>
      <c r="F17" s="127">
        <f>仲多度・善通寺・観音寺・三豊!K39</f>
        <v>1510</v>
      </c>
      <c r="G17" s="129">
        <f>仲多度・善通寺・観音寺・三豊!L39</f>
        <v>0</v>
      </c>
      <c r="H17" s="127">
        <f>仲多度・善通寺・観音寺・三豊!O39</f>
        <v>235</v>
      </c>
      <c r="I17" s="129">
        <f>仲多度・善通寺・観音寺・三豊!P39</f>
        <v>0</v>
      </c>
      <c r="J17" s="127"/>
      <c r="K17" s="129"/>
      <c r="L17" s="127"/>
      <c r="M17" s="129"/>
      <c r="N17" s="52">
        <f>仲多度・善通寺・観音寺・三豊!AA39</f>
        <v>420</v>
      </c>
      <c r="O17" s="129">
        <f>仲多度・善通寺・観音寺・三豊!AB39</f>
        <v>0</v>
      </c>
      <c r="P17" s="127"/>
      <c r="Q17" s="129"/>
      <c r="R17" s="130">
        <f>B17+D17+F17+H17+J17+L17+N17+P17</f>
        <v>17435</v>
      </c>
      <c r="S17" s="128">
        <f>C17+E17+G17+I17+K17+M17+O17+Q17</f>
        <v>0</v>
      </c>
      <c r="T17" s="208">
        <v>5</v>
      </c>
      <c r="U17" s="99"/>
    </row>
    <row r="18" spans="1:21" s="93" customFormat="1" ht="24.95" customHeight="1" x14ac:dyDescent="0.15">
      <c r="A18" s="113" t="s">
        <v>213</v>
      </c>
      <c r="B18" s="115">
        <f>木田・さぬき・東かがわ・小豆・香川!C39</f>
        <v>5600</v>
      </c>
      <c r="C18" s="205">
        <f>木田・さぬき・東かがわ・小豆・香川!D39</f>
        <v>0</v>
      </c>
      <c r="D18" s="115">
        <f>木田・さぬき・東かがわ・小豆・香川!G39</f>
        <v>920</v>
      </c>
      <c r="E18" s="116">
        <f>木田・さぬき・東かがわ・小豆・香川!H39</f>
        <v>0</v>
      </c>
      <c r="F18" s="115">
        <f>木田・さぬき・東かがわ・小豆・香川!K39</f>
        <v>1170</v>
      </c>
      <c r="G18" s="116">
        <f>木田・さぬき・東かがわ・小豆・香川!L39</f>
        <v>0</v>
      </c>
      <c r="H18" s="115">
        <f>木田・さぬき・東かがわ・小豆・香川!O39</f>
        <v>905</v>
      </c>
      <c r="I18" s="116">
        <f>木田・さぬき・東かがわ・小豆・香川!P39</f>
        <v>0</v>
      </c>
      <c r="J18" s="115">
        <f>木田・さぬき・東かがわ・小豆・香川!S39</f>
        <v>1070</v>
      </c>
      <c r="K18" s="116">
        <f>木田・さぬき・東かがわ・小豆・香川!T39</f>
        <v>0</v>
      </c>
      <c r="L18" s="115"/>
      <c r="M18" s="116"/>
      <c r="N18" s="263">
        <f>木田・さぬき・東かがわ・小豆・香川!AA39</f>
        <v>450</v>
      </c>
      <c r="O18" s="116">
        <f>木田・さぬき・東かがわ・小豆・香川!AB39</f>
        <v>0</v>
      </c>
      <c r="P18" s="115"/>
      <c r="Q18" s="116"/>
      <c r="R18" s="206">
        <f t="shared" si="0"/>
        <v>10115</v>
      </c>
      <c r="S18" s="205">
        <f t="shared" si="0"/>
        <v>0</v>
      </c>
      <c r="T18" s="207">
        <v>3</v>
      </c>
      <c r="U18" s="99"/>
    </row>
    <row r="19" spans="1:21" s="93" customFormat="1" ht="24.95" customHeight="1" x14ac:dyDescent="0.15">
      <c r="A19" s="119" t="s">
        <v>461</v>
      </c>
      <c r="B19" s="120">
        <f>木田・さぬき・東かがわ・小豆・香川!C11</f>
        <v>5050</v>
      </c>
      <c r="C19" s="121">
        <f>木田・さぬき・東かがわ・小豆・香川!D11</f>
        <v>0</v>
      </c>
      <c r="D19" s="120">
        <f>木田・さぬき・東かがわ・小豆・香川!G11</f>
        <v>760</v>
      </c>
      <c r="E19" s="122">
        <f>木田・さぬき・東かがわ・小豆・香川!H11</f>
        <v>0</v>
      </c>
      <c r="F19" s="120">
        <f>木田・さぬき・東かがわ・小豆・香川!K11</f>
        <v>600</v>
      </c>
      <c r="G19" s="122">
        <f>木田・さぬき・東かがわ・小豆・香川!L11</f>
        <v>0</v>
      </c>
      <c r="H19" s="120">
        <f>木田・さぬき・東かがわ・小豆・香川!O11</f>
        <v>80</v>
      </c>
      <c r="I19" s="122">
        <f>木田・さぬき・東かがわ・小豆・香川!P11</f>
        <v>0</v>
      </c>
      <c r="J19" s="120">
        <f>木田・さぬき・東かがわ・小豆・香川!S11</f>
        <v>110</v>
      </c>
      <c r="K19" s="122">
        <f>木田・さぬき・東かがわ・小豆・香川!T11</f>
        <v>0</v>
      </c>
      <c r="L19" s="120"/>
      <c r="M19" s="122"/>
      <c r="N19" s="224">
        <f>木田・さぬき・東かがわ・小豆・香川!AA11</f>
        <v>260</v>
      </c>
      <c r="O19" s="122">
        <f>木田・さぬき・東かがわ・小豆・香川!AB11</f>
        <v>0</v>
      </c>
      <c r="P19" s="120"/>
      <c r="Q19" s="122"/>
      <c r="R19" s="123">
        <f t="shared" si="0"/>
        <v>6860</v>
      </c>
      <c r="S19" s="121">
        <f t="shared" si="0"/>
        <v>0</v>
      </c>
      <c r="T19" s="125">
        <v>3</v>
      </c>
      <c r="U19" s="99"/>
    </row>
    <row r="20" spans="1:21" s="93" customFormat="1" ht="24.95" customHeight="1" x14ac:dyDescent="0.15">
      <c r="A20" s="119" t="s">
        <v>584</v>
      </c>
      <c r="B20" s="120">
        <f>木田・さぬき・東かがわ・小豆・香川!C42</f>
        <v>500</v>
      </c>
      <c r="C20" s="121">
        <f>木田・さぬき・東かがわ・小豆・香川!D42</f>
        <v>0</v>
      </c>
      <c r="D20" s="120"/>
      <c r="E20" s="122"/>
      <c r="F20" s="120"/>
      <c r="G20" s="122"/>
      <c r="H20" s="120"/>
      <c r="I20" s="122"/>
      <c r="J20" s="120"/>
      <c r="K20" s="122"/>
      <c r="L20" s="120"/>
      <c r="M20" s="122"/>
      <c r="N20" s="224"/>
      <c r="O20" s="122"/>
      <c r="P20" s="120"/>
      <c r="Q20" s="122"/>
      <c r="R20" s="123">
        <f t="shared" si="0"/>
        <v>500</v>
      </c>
      <c r="S20" s="121">
        <f t="shared" si="0"/>
        <v>0</v>
      </c>
      <c r="T20" s="125">
        <v>3</v>
      </c>
      <c r="U20" s="99"/>
    </row>
    <row r="21" spans="1:21" s="93" customFormat="1" ht="24.95" customHeight="1" x14ac:dyDescent="0.15">
      <c r="A21" s="131" t="s">
        <v>475</v>
      </c>
      <c r="B21" s="132">
        <f>綾歌・坂出･丸亀!C17</f>
        <v>7700</v>
      </c>
      <c r="C21" s="133">
        <f>綾歌・坂出･丸亀!D17</f>
        <v>0</v>
      </c>
      <c r="D21" s="132">
        <f>綾歌・坂出･丸亀!G17</f>
        <v>1800</v>
      </c>
      <c r="E21" s="134">
        <f>綾歌・坂出･丸亀!H17</f>
        <v>0</v>
      </c>
      <c r="F21" s="132">
        <f>綾歌・坂出･丸亀!K17</f>
        <v>820</v>
      </c>
      <c r="G21" s="134">
        <f>綾歌・坂出･丸亀!L17</f>
        <v>0</v>
      </c>
      <c r="H21" s="132">
        <f>綾歌・坂出･丸亀!O17</f>
        <v>190</v>
      </c>
      <c r="I21" s="134">
        <f>綾歌・坂出･丸亀!P17</f>
        <v>0</v>
      </c>
      <c r="J21" s="132"/>
      <c r="K21" s="134"/>
      <c r="L21" s="132"/>
      <c r="M21" s="134"/>
      <c r="N21" s="256">
        <f>綾歌・坂出･丸亀!AA17</f>
        <v>355</v>
      </c>
      <c r="O21" s="134">
        <f>綾歌・坂出･丸亀!AB17</f>
        <v>0</v>
      </c>
      <c r="P21" s="132"/>
      <c r="Q21" s="134"/>
      <c r="R21" s="123">
        <f t="shared" si="0"/>
        <v>10865</v>
      </c>
      <c r="S21" s="121">
        <f t="shared" si="0"/>
        <v>0</v>
      </c>
      <c r="T21" s="135">
        <v>4</v>
      </c>
      <c r="U21" s="99"/>
    </row>
    <row r="22" spans="1:21" s="93" customFormat="1" ht="24.95" customHeight="1" x14ac:dyDescent="0.15">
      <c r="A22" s="126" t="s">
        <v>339</v>
      </c>
      <c r="B22" s="127">
        <f>仲多度・善通寺・観音寺・三豊!C14</f>
        <v>8700</v>
      </c>
      <c r="C22" s="128">
        <f>仲多度・善通寺・観音寺・三豊!D14</f>
        <v>0</v>
      </c>
      <c r="D22" s="127">
        <f>仲多度・善通寺・観音寺・三豊!G14</f>
        <v>2170</v>
      </c>
      <c r="E22" s="129">
        <f>仲多度・善通寺・観音寺・三豊!H14</f>
        <v>0</v>
      </c>
      <c r="F22" s="127">
        <f>仲多度・善通寺・観音寺・三豊!K14</f>
        <v>1480</v>
      </c>
      <c r="G22" s="129">
        <f>仲多度・善通寺・観音寺・三豊!L14</f>
        <v>0</v>
      </c>
      <c r="H22" s="127">
        <f>仲多度・善通寺・観音寺・三豊!O14</f>
        <v>330</v>
      </c>
      <c r="I22" s="129">
        <f>仲多度・善通寺・観音寺・三豊!P14</f>
        <v>0</v>
      </c>
      <c r="J22" s="127"/>
      <c r="K22" s="129"/>
      <c r="L22" s="127"/>
      <c r="M22" s="129"/>
      <c r="N22" s="52">
        <f>仲多度・善通寺・観音寺・三豊!AA14</f>
        <v>410</v>
      </c>
      <c r="O22" s="129">
        <f>仲多度・善通寺・観音寺・三豊!AB14</f>
        <v>0</v>
      </c>
      <c r="P22" s="127"/>
      <c r="Q22" s="129"/>
      <c r="R22" s="130">
        <f t="shared" si="0"/>
        <v>13090</v>
      </c>
      <c r="S22" s="128">
        <f t="shared" si="0"/>
        <v>0</v>
      </c>
      <c r="T22" s="208">
        <v>5</v>
      </c>
      <c r="U22" s="99"/>
    </row>
    <row r="23" spans="1:21" s="93" customFormat="1" ht="24.95" customHeight="1" x14ac:dyDescent="0.15">
      <c r="A23" s="136" t="s">
        <v>214</v>
      </c>
      <c r="B23" s="137">
        <f>SUM(B10:B22)</f>
        <v>172650</v>
      </c>
      <c r="C23" s="138">
        <f t="shared" ref="C23:O23" si="1">SUM(C10:C22)</f>
        <v>0</v>
      </c>
      <c r="D23" s="137">
        <f t="shared" si="1"/>
        <v>41020</v>
      </c>
      <c r="E23" s="138">
        <f t="shared" si="1"/>
        <v>0</v>
      </c>
      <c r="F23" s="137">
        <f t="shared" si="1"/>
        <v>29315</v>
      </c>
      <c r="G23" s="138">
        <f t="shared" si="1"/>
        <v>0</v>
      </c>
      <c r="H23" s="137">
        <f t="shared" si="1"/>
        <v>9670</v>
      </c>
      <c r="I23" s="138">
        <f t="shared" si="1"/>
        <v>0</v>
      </c>
      <c r="J23" s="137">
        <f t="shared" si="1"/>
        <v>3570</v>
      </c>
      <c r="K23" s="138">
        <f t="shared" si="1"/>
        <v>0</v>
      </c>
      <c r="L23" s="137"/>
      <c r="M23" s="138"/>
      <c r="N23" s="137">
        <f t="shared" si="1"/>
        <v>11755</v>
      </c>
      <c r="O23" s="138">
        <f t="shared" si="1"/>
        <v>0</v>
      </c>
      <c r="P23" s="137"/>
      <c r="Q23" s="138"/>
      <c r="R23" s="137">
        <f>SUM(R10:R22)</f>
        <v>267980</v>
      </c>
      <c r="S23" s="138">
        <f>SUM(S10:S22)</f>
        <v>0</v>
      </c>
      <c r="T23" s="139"/>
      <c r="U23" s="99"/>
    </row>
    <row r="24" spans="1:21" ht="15" customHeight="1" x14ac:dyDescent="0.15">
      <c r="T24" s="144" t="s">
        <v>689</v>
      </c>
    </row>
    <row r="25" spans="1:21" ht="15" customHeight="1" x14ac:dyDescent="0.15">
      <c r="A25" s="108" t="s">
        <v>224</v>
      </c>
      <c r="B25" s="258" t="s">
        <v>599</v>
      </c>
      <c r="C25" s="104" t="s">
        <v>600</v>
      </c>
    </row>
    <row r="26" spans="1:21" ht="15" customHeight="1" x14ac:dyDescent="0.15">
      <c r="A26" s="10"/>
      <c r="B26" s="109" t="s">
        <v>356</v>
      </c>
      <c r="C26" s="104" t="s">
        <v>41</v>
      </c>
    </row>
    <row r="27" spans="1:21" ht="15" customHeight="1" x14ac:dyDescent="0.15">
      <c r="B27" s="109"/>
    </row>
    <row r="28" spans="1:21" ht="15" customHeight="1" x14ac:dyDescent="0.15">
      <c r="B28" s="109"/>
    </row>
    <row r="29" spans="1:21" ht="15" customHeight="1" x14ac:dyDescent="0.15"/>
    <row r="30" spans="1:21" ht="15" customHeight="1" x14ac:dyDescent="0.15"/>
    <row r="31" spans="1:21" ht="15" customHeight="1" x14ac:dyDescent="0.15"/>
    <row r="32" spans="1:21" ht="15" customHeight="1" x14ac:dyDescent="0.15"/>
    <row r="33" spans="1:21" ht="15" customHeight="1" x14ac:dyDescent="0.15"/>
    <row r="34" spans="1:21" ht="15" customHeight="1" x14ac:dyDescent="0.15"/>
    <row r="35" spans="1:21" ht="15" customHeight="1" x14ac:dyDescent="0.15"/>
    <row r="36" spans="1:21" ht="15" customHeight="1" x14ac:dyDescent="0.15"/>
    <row r="37" spans="1:21" s="151" customFormat="1" ht="15" customHeight="1" x14ac:dyDescent="0.15">
      <c r="B37" s="9"/>
      <c r="C37" s="9"/>
      <c r="U37" s="100" t="s">
        <v>323</v>
      </c>
    </row>
    <row r="38" spans="1:21" s="151" customFormat="1" ht="15" customHeight="1" x14ac:dyDescent="0.15">
      <c r="A38" s="2" t="s">
        <v>324</v>
      </c>
      <c r="B38" s="9"/>
      <c r="C38" s="9"/>
      <c r="U38" s="101" t="s">
        <v>325</v>
      </c>
    </row>
    <row r="39" spans="1:21" s="151" customFormat="1" ht="15" customHeight="1" x14ac:dyDescent="0.15">
      <c r="B39" s="9"/>
      <c r="C39" s="9"/>
      <c r="U39" s="102" t="s">
        <v>239</v>
      </c>
    </row>
    <row r="40" spans="1:21" s="151" customFormat="1" ht="24.95" customHeight="1" x14ac:dyDescent="0.15">
      <c r="A40" s="103"/>
      <c r="B40" s="112"/>
      <c r="C40" s="103"/>
      <c r="D40" s="112"/>
      <c r="J40" s="2"/>
      <c r="K40" s="2"/>
      <c r="L40" s="2" t="s">
        <v>326</v>
      </c>
      <c r="M40" s="2"/>
      <c r="N40" s="2" t="s">
        <v>327</v>
      </c>
      <c r="O40" s="2"/>
      <c r="P40" s="2" t="s">
        <v>328</v>
      </c>
      <c r="Q40" s="2"/>
      <c r="R40" s="2" t="s">
        <v>329</v>
      </c>
      <c r="S40" s="2"/>
      <c r="T40" s="103"/>
      <c r="U40" s="150"/>
    </row>
    <row r="41" spans="1:21" s="151" customFormat="1" ht="24.95" customHeight="1" x14ac:dyDescent="0.15">
      <c r="A41" s="2" t="s">
        <v>330</v>
      </c>
      <c r="B41" s="149"/>
      <c r="C41" s="149"/>
      <c r="D41" s="149"/>
      <c r="J41" s="110" t="s">
        <v>240</v>
      </c>
      <c r="K41" s="111" t="s">
        <v>241</v>
      </c>
      <c r="L41" s="110" t="s">
        <v>331</v>
      </c>
      <c r="M41" s="111" t="s">
        <v>332</v>
      </c>
      <c r="N41" s="110" t="s">
        <v>331</v>
      </c>
      <c r="O41" s="111" t="s">
        <v>332</v>
      </c>
      <c r="P41" s="110" t="s">
        <v>331</v>
      </c>
      <c r="Q41" s="111" t="s">
        <v>332</v>
      </c>
      <c r="R41" s="110" t="s">
        <v>331</v>
      </c>
      <c r="S41" s="111" t="s">
        <v>332</v>
      </c>
      <c r="T41" s="103"/>
      <c r="U41" s="150"/>
    </row>
    <row r="42" spans="1:21" s="2" customFormat="1" ht="24.95" customHeight="1" x14ac:dyDescent="0.15">
      <c r="A42" s="94" t="s">
        <v>623</v>
      </c>
      <c r="B42" s="265"/>
      <c r="C42" s="266"/>
      <c r="D42" s="265"/>
      <c r="E42" s="266"/>
      <c r="F42" s="265"/>
      <c r="G42" s="266"/>
      <c r="H42" s="267"/>
      <c r="I42" s="211" t="s">
        <v>377</v>
      </c>
      <c r="J42" s="212">
        <f>B23</f>
        <v>172650</v>
      </c>
      <c r="K42" s="213">
        <f>C23</f>
        <v>0</v>
      </c>
      <c r="L42" s="214">
        <v>3.4</v>
      </c>
      <c r="M42" s="215">
        <f>$K42*L42</f>
        <v>0</v>
      </c>
      <c r="N42" s="214">
        <v>5.4</v>
      </c>
      <c r="O42" s="215">
        <f>$K42*N42</f>
        <v>0</v>
      </c>
      <c r="P42" s="214">
        <v>8.1</v>
      </c>
      <c r="Q42" s="215">
        <f>$K42*P42</f>
        <v>0</v>
      </c>
      <c r="R42" s="214">
        <v>16</v>
      </c>
      <c r="S42" s="215">
        <f>$K42*R42</f>
        <v>0</v>
      </c>
      <c r="T42" s="153"/>
      <c r="U42" s="150"/>
    </row>
    <row r="43" spans="1:21" s="2" customFormat="1" ht="24.95" customHeight="1" x14ac:dyDescent="0.15">
      <c r="A43" s="268"/>
      <c r="B43" s="269"/>
      <c r="C43" s="270"/>
      <c r="D43" s="269"/>
      <c r="E43" s="270"/>
      <c r="F43" s="269"/>
      <c r="G43" s="270"/>
      <c r="H43" s="221"/>
      <c r="I43" s="216" t="s">
        <v>378</v>
      </c>
      <c r="J43" s="217"/>
      <c r="K43" s="218"/>
      <c r="L43" s="220">
        <v>3.74</v>
      </c>
      <c r="M43" s="219"/>
      <c r="N43" s="284">
        <v>5.94</v>
      </c>
      <c r="O43" s="219"/>
      <c r="P43" s="220">
        <v>8.91</v>
      </c>
      <c r="Q43" s="219"/>
      <c r="R43" s="285">
        <v>17.600000000000001</v>
      </c>
      <c r="S43" s="219"/>
      <c r="T43" s="153"/>
      <c r="U43" s="150"/>
    </row>
    <row r="44" spans="1:21" s="2" customFormat="1" ht="24.95" customHeight="1" x14ac:dyDescent="0.15">
      <c r="A44" s="271"/>
      <c r="B44" s="272"/>
      <c r="C44" s="155"/>
      <c r="D44" s="273" t="s">
        <v>380</v>
      </c>
      <c r="E44" s="155"/>
      <c r="F44" s="272"/>
      <c r="G44" s="155"/>
      <c r="H44" s="272"/>
      <c r="I44" s="155"/>
      <c r="J44" s="159">
        <f>SUM(J42:J43)</f>
        <v>172650</v>
      </c>
      <c r="K44" s="163">
        <f>SUM(K42:K43)</f>
        <v>0</v>
      </c>
      <c r="L44" s="160"/>
      <c r="M44" s="55">
        <f>SUM(M42:M43)</f>
        <v>0</v>
      </c>
      <c r="N44" s="160"/>
      <c r="O44" s="55">
        <f>SUM(O42:O43)</f>
        <v>0</v>
      </c>
      <c r="P44" s="160"/>
      <c r="Q44" s="55">
        <f>SUM(Q42:Q43)</f>
        <v>0</v>
      </c>
      <c r="R44" s="160"/>
      <c r="S44" s="55">
        <f>SUM(S42:S43)</f>
        <v>0</v>
      </c>
      <c r="T44" s="154"/>
      <c r="U44" s="150"/>
    </row>
    <row r="45" spans="1:21" s="2" customFormat="1" ht="24.95" customHeight="1" x14ac:dyDescent="0.15">
      <c r="A45" s="2" t="s">
        <v>333</v>
      </c>
      <c r="B45" s="152"/>
      <c r="C45" s="154"/>
      <c r="D45" s="152"/>
      <c r="E45" s="154"/>
      <c r="F45" s="152"/>
      <c r="G45" s="154"/>
      <c r="H45" s="152"/>
      <c r="I45" s="154"/>
      <c r="J45" s="152"/>
      <c r="K45" s="154"/>
      <c r="L45" s="152"/>
      <c r="M45" s="154"/>
      <c r="N45" s="152"/>
      <c r="O45" s="154"/>
      <c r="P45" s="152"/>
      <c r="Q45" s="154"/>
      <c r="R45" s="152"/>
      <c r="S45" s="154"/>
      <c r="T45" s="154"/>
      <c r="U45" s="150"/>
    </row>
    <row r="46" spans="1:21" s="2" customFormat="1" ht="24.95" customHeight="1" x14ac:dyDescent="0.15">
      <c r="A46" s="94" t="s">
        <v>625</v>
      </c>
      <c r="B46" s="265"/>
      <c r="C46" s="266"/>
      <c r="D46" s="265"/>
      <c r="E46" s="266"/>
      <c r="F46" s="265"/>
      <c r="G46" s="266"/>
      <c r="H46" s="267"/>
      <c r="I46" s="211" t="s">
        <v>377</v>
      </c>
      <c r="J46" s="212">
        <f>(D23+F23+H23+J23+N23)-(D18+F18+H18+J18+N18)</f>
        <v>90815</v>
      </c>
      <c r="K46" s="213">
        <f>SUM(E10:E17)+SUM(E19:E22)+SUM(G10:G17)+SUM(G19:G22)+SUM(I10:I17)+SUM(I19:I22)+SUM(K10:K17)+SUM(K19:K22)+SUM(O10:O17)+SUM(O19:O22)</f>
        <v>0</v>
      </c>
      <c r="L46" s="214">
        <v>3</v>
      </c>
      <c r="M46" s="215">
        <f>$K46*L46</f>
        <v>0</v>
      </c>
      <c r="N46" s="214">
        <v>5</v>
      </c>
      <c r="O46" s="215">
        <f>$K46*N46</f>
        <v>0</v>
      </c>
      <c r="P46" s="214">
        <v>8</v>
      </c>
      <c r="Q46" s="215">
        <f>$K46*P46</f>
        <v>0</v>
      </c>
      <c r="R46" s="214">
        <v>15.5</v>
      </c>
      <c r="S46" s="215">
        <f>$K46*R46</f>
        <v>0</v>
      </c>
      <c r="T46" s="154"/>
      <c r="U46" s="150"/>
    </row>
    <row r="47" spans="1:21" s="2" customFormat="1" ht="24.95" customHeight="1" x14ac:dyDescent="0.15">
      <c r="A47" s="268"/>
      <c r="B47" s="269"/>
      <c r="C47" s="270"/>
      <c r="D47" s="269"/>
      <c r="E47" s="270"/>
      <c r="F47" s="269"/>
      <c r="G47" s="270"/>
      <c r="H47" s="221"/>
      <c r="I47" s="216" t="s">
        <v>378</v>
      </c>
      <c r="J47" s="217"/>
      <c r="K47" s="218"/>
      <c r="L47" s="285">
        <v>3.3</v>
      </c>
      <c r="M47" s="219"/>
      <c r="N47" s="285">
        <v>5.5</v>
      </c>
      <c r="O47" s="219"/>
      <c r="P47" s="285">
        <v>8.8000000000000007</v>
      </c>
      <c r="Q47" s="219"/>
      <c r="R47" s="285">
        <v>17.05</v>
      </c>
      <c r="S47" s="219"/>
      <c r="T47" s="154"/>
      <c r="U47" s="150"/>
    </row>
    <row r="48" spans="1:21" s="2" customFormat="1" ht="24.95" customHeight="1" x14ac:dyDescent="0.15">
      <c r="A48" s="94" t="s">
        <v>358</v>
      </c>
      <c r="B48" s="265"/>
      <c r="C48" s="266"/>
      <c r="D48" s="265"/>
      <c r="E48" s="266"/>
      <c r="F48" s="265"/>
      <c r="G48" s="266"/>
      <c r="H48" s="267"/>
      <c r="I48" s="211" t="s">
        <v>377</v>
      </c>
      <c r="J48" s="212">
        <f>D18+F18+H18+J18+L18+N18</f>
        <v>4515</v>
      </c>
      <c r="K48" s="213">
        <f>E18+G18+I18+K18+M18+O18</f>
        <v>0</v>
      </c>
      <c r="L48" s="214">
        <v>3.4</v>
      </c>
      <c r="M48" s="215">
        <f>$K48*L48</f>
        <v>0</v>
      </c>
      <c r="N48" s="214">
        <v>5.4</v>
      </c>
      <c r="O48" s="215">
        <f>$K48*N48</f>
        <v>0</v>
      </c>
      <c r="P48" s="214">
        <v>8.1</v>
      </c>
      <c r="Q48" s="215">
        <f>$K48*P48</f>
        <v>0</v>
      </c>
      <c r="R48" s="214">
        <v>16</v>
      </c>
      <c r="S48" s="215">
        <f>$K48*R48</f>
        <v>0</v>
      </c>
      <c r="T48" s="154"/>
      <c r="U48" s="150"/>
    </row>
    <row r="49" spans="1:21" s="2" customFormat="1" ht="24.95" customHeight="1" x14ac:dyDescent="0.15">
      <c r="A49" s="268"/>
      <c r="B49" s="269"/>
      <c r="C49" s="270"/>
      <c r="D49" s="269"/>
      <c r="E49" s="270"/>
      <c r="F49" s="269"/>
      <c r="G49" s="270"/>
      <c r="H49" s="221"/>
      <c r="I49" s="216" t="s">
        <v>378</v>
      </c>
      <c r="J49" s="217"/>
      <c r="K49" s="218"/>
      <c r="L49" s="284">
        <v>3.74</v>
      </c>
      <c r="M49" s="219"/>
      <c r="N49" s="284">
        <v>5.94</v>
      </c>
      <c r="O49" s="219"/>
      <c r="P49" s="284">
        <v>8.91</v>
      </c>
      <c r="Q49" s="219"/>
      <c r="R49" s="285">
        <v>17.600000000000001</v>
      </c>
      <c r="S49" s="219"/>
      <c r="T49" s="154"/>
      <c r="U49" s="150"/>
    </row>
    <row r="50" spans="1:21" s="2" customFormat="1" ht="24.95" customHeight="1" x14ac:dyDescent="0.15">
      <c r="A50" s="274"/>
      <c r="B50" s="272"/>
      <c r="C50" s="155"/>
      <c r="D50" s="273" t="s">
        <v>381</v>
      </c>
      <c r="E50" s="155"/>
      <c r="F50" s="272"/>
      <c r="G50" s="155"/>
      <c r="H50" s="272"/>
      <c r="I50" s="155"/>
      <c r="J50" s="159">
        <f>SUM(J46:J49)</f>
        <v>95330</v>
      </c>
      <c r="K50" s="163">
        <f>SUM(K46:K48)</f>
        <v>0</v>
      </c>
      <c r="L50" s="160"/>
      <c r="M50" s="55">
        <f>SUM(M46:M48)</f>
        <v>0</v>
      </c>
      <c r="N50" s="160"/>
      <c r="O50" s="55">
        <f>SUM(O46:O48)</f>
        <v>0</v>
      </c>
      <c r="P50" s="160"/>
      <c r="Q50" s="55">
        <f>SUM(Q46:Q48)</f>
        <v>0</v>
      </c>
      <c r="R50" s="160"/>
      <c r="S50" s="55">
        <f>SUM(S46:S48)</f>
        <v>0</v>
      </c>
      <c r="T50" s="154"/>
      <c r="U50" s="150"/>
    </row>
    <row r="51" spans="1:21" s="2" customFormat="1" ht="24.95" customHeight="1" thickBot="1" x14ac:dyDescent="0.2">
      <c r="B51" s="152"/>
      <c r="C51" s="154"/>
      <c r="D51" s="152"/>
      <c r="E51" s="154"/>
      <c r="F51" s="152"/>
      <c r="G51" s="154"/>
      <c r="H51" s="152"/>
      <c r="I51" s="154"/>
      <c r="J51" s="152"/>
      <c r="K51" s="154"/>
      <c r="L51" s="152"/>
      <c r="M51" s="154"/>
      <c r="N51" s="152"/>
      <c r="O51" s="154"/>
      <c r="P51" s="152"/>
      <c r="Q51" s="154"/>
      <c r="R51" s="152"/>
      <c r="S51" s="154"/>
      <c r="T51" s="154"/>
      <c r="U51" s="150"/>
    </row>
    <row r="52" spans="1:21" s="2" customFormat="1" ht="24.95" customHeight="1" thickBot="1" x14ac:dyDescent="0.2">
      <c r="A52" s="156"/>
      <c r="B52" s="157"/>
      <c r="C52" s="158"/>
      <c r="D52" s="166" t="s">
        <v>382</v>
      </c>
      <c r="E52" s="158"/>
      <c r="F52" s="157"/>
      <c r="G52" s="158"/>
      <c r="H52" s="157"/>
      <c r="I52" s="158"/>
      <c r="J52" s="161">
        <f>J44+J50</f>
        <v>267980</v>
      </c>
      <c r="K52" s="164">
        <f>K44+K50</f>
        <v>0</v>
      </c>
      <c r="L52" s="162" t="s">
        <v>334</v>
      </c>
      <c r="M52" s="164">
        <f>M44+M50</f>
        <v>0</v>
      </c>
      <c r="N52" s="162" t="s">
        <v>335</v>
      </c>
      <c r="O52" s="164">
        <f>O44+O50</f>
        <v>0</v>
      </c>
      <c r="P52" s="162" t="s">
        <v>336</v>
      </c>
      <c r="Q52" s="164">
        <f>Q44+Q50</f>
        <v>0</v>
      </c>
      <c r="R52" s="162" t="s">
        <v>329</v>
      </c>
      <c r="S52" s="165">
        <f>S44+S50</f>
        <v>0</v>
      </c>
      <c r="T52" s="154"/>
      <c r="U52" s="150"/>
    </row>
    <row r="53" spans="1:21" ht="24.95" customHeight="1" x14ac:dyDescent="0.15">
      <c r="A53" s="112" t="s">
        <v>379</v>
      </c>
      <c r="B53" s="151"/>
      <c r="C53" s="151"/>
      <c r="D53" s="151"/>
      <c r="E53" s="151"/>
      <c r="F53" s="151"/>
      <c r="G53" s="151"/>
      <c r="H53" s="151"/>
      <c r="I53" s="151"/>
      <c r="J53" s="151"/>
      <c r="K53" s="151"/>
      <c r="L53" s="151"/>
      <c r="M53" s="151"/>
      <c r="N53" s="151"/>
      <c r="O53" s="151"/>
      <c r="P53" s="151"/>
      <c r="Q53" s="151"/>
      <c r="R53" s="151"/>
      <c r="S53" s="144" t="s">
        <v>691</v>
      </c>
      <c r="T53" s="151"/>
      <c r="U53" s="150"/>
    </row>
    <row r="54" spans="1:21" ht="15" customHeight="1" x14ac:dyDescent="0.15">
      <c r="A54" s="112"/>
      <c r="B54" s="151"/>
      <c r="C54" s="151"/>
      <c r="D54" s="151"/>
      <c r="E54" s="151"/>
      <c r="F54" s="151"/>
      <c r="G54" s="151"/>
      <c r="H54" s="151"/>
      <c r="I54" s="151"/>
      <c r="J54" s="151"/>
      <c r="K54" s="151"/>
      <c r="L54" s="151"/>
      <c r="M54" s="151"/>
      <c r="N54" s="151"/>
      <c r="O54" s="151"/>
      <c r="P54" s="151"/>
      <c r="Q54" s="151"/>
      <c r="R54" s="151"/>
      <c r="S54" s="151"/>
      <c r="T54" s="151"/>
      <c r="U54" s="150"/>
    </row>
    <row r="55" spans="1:21" x14ac:dyDescent="0.15">
      <c r="K55"/>
    </row>
    <row r="56" spans="1:21" ht="14.1" customHeight="1" x14ac:dyDescent="0.15"/>
    <row r="57" spans="1:21" ht="14.1" customHeight="1" x14ac:dyDescent="0.15"/>
    <row r="58" spans="1:21" ht="14.1" customHeight="1" x14ac:dyDescent="0.15"/>
    <row r="59" spans="1:21" ht="14.1" customHeight="1" x14ac:dyDescent="0.15"/>
  </sheetData>
  <sheetProtection algorithmName="SHA-512" hashValue="4vB6gVM553z1TSmd+Zr815jxd+pWsICB3B7fMPStG4qSiahkdXO7J8DM1k3vEW6MRvQnkpftvU/0IAAC/nmvjA==" saltValue="pICQ9W1p7Xt3biWqZj2baA==" spinCount="100000" sheet="1" objects="1" scenarios="1"/>
  <phoneticPr fontId="10"/>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9"/>
  <sheetViews>
    <sheetView zoomScaleNormal="100" workbookViewId="0">
      <selection activeCell="D8" sqref="D8"/>
    </sheetView>
  </sheetViews>
  <sheetFormatPr defaultRowHeight="13.5" x14ac:dyDescent="0.15"/>
  <cols>
    <col min="1" max="1" width="3.125" style="189" customWidth="1"/>
    <col min="2" max="2" width="7.125" style="44" customWidth="1"/>
    <col min="3" max="3" width="5.625" style="73" customWidth="1"/>
    <col min="4" max="4" width="6.625" style="74" customWidth="1"/>
    <col min="5" max="5" width="3.125" style="189" customWidth="1"/>
    <col min="6" max="6" width="7.125" style="44" customWidth="1"/>
    <col min="7" max="7" width="5.625" style="73" customWidth="1"/>
    <col min="8" max="8" width="6.625" style="74" customWidth="1"/>
    <col min="9" max="9" width="3.125" style="189" customWidth="1"/>
    <col min="10" max="10" width="7.125" style="44" customWidth="1"/>
    <col min="11" max="11" width="5.625" style="73" customWidth="1"/>
    <col min="12" max="12" width="6.625" style="74" customWidth="1"/>
    <col min="13" max="13" width="3.125" style="189" customWidth="1"/>
    <col min="14" max="14" width="7.125" style="44" customWidth="1"/>
    <col min="15" max="15" width="5.625" style="73" customWidth="1"/>
    <col min="16" max="16" width="6.625" style="74" customWidth="1"/>
    <col min="17" max="17" width="3.125" style="189" customWidth="1"/>
    <col min="18" max="18" width="7.125" style="44" customWidth="1"/>
    <col min="19" max="19" width="5.625" style="73" customWidth="1"/>
    <col min="20" max="20" width="6.625" style="74" customWidth="1"/>
    <col min="21" max="21" width="3.125" style="189" customWidth="1"/>
    <col min="22" max="22" width="7.125" style="44" customWidth="1"/>
    <col min="23" max="23" width="5.625" style="73" customWidth="1"/>
    <col min="24" max="24" width="6.625" style="74" customWidth="1"/>
    <col min="25" max="25" width="3.125" style="189" customWidth="1"/>
    <col min="26" max="26" width="7.125" style="44" customWidth="1"/>
    <col min="27" max="27" width="5.625" style="73" customWidth="1"/>
    <col min="28" max="28" width="6.625" style="74" customWidth="1"/>
    <col min="29" max="29" width="2.625" style="43" customWidth="1"/>
    <col min="30" max="16384" width="9" style="44"/>
  </cols>
  <sheetData>
    <row r="1" spans="1:29" s="70" customFormat="1" ht="15" customHeight="1" x14ac:dyDescent="0.15">
      <c r="A1" s="188"/>
      <c r="C1" s="71"/>
      <c r="D1" s="72"/>
      <c r="E1" s="188"/>
      <c r="G1" s="71"/>
      <c r="H1" s="72"/>
      <c r="I1" s="188"/>
      <c r="K1" s="71"/>
      <c r="L1" s="72"/>
      <c r="M1" s="188"/>
      <c r="O1" s="71"/>
      <c r="P1" s="72"/>
      <c r="Q1" s="188"/>
      <c r="S1" s="169"/>
      <c r="T1" s="72"/>
      <c r="U1" s="188"/>
      <c r="W1" s="71"/>
      <c r="X1" s="72"/>
      <c r="Y1" s="202"/>
      <c r="AB1" s="257" t="s">
        <v>784</v>
      </c>
      <c r="AC1" s="43"/>
    </row>
    <row r="2" spans="1:29" s="70" customFormat="1" ht="15" customHeight="1" x14ac:dyDescent="0.15">
      <c r="A2" s="188"/>
      <c r="C2" s="71"/>
      <c r="D2" s="72"/>
      <c r="E2" s="188"/>
      <c r="G2" s="71"/>
      <c r="H2" s="72"/>
      <c r="I2" s="188"/>
      <c r="K2" s="71"/>
      <c r="L2" s="72"/>
      <c r="M2" s="188"/>
      <c r="O2" s="71"/>
      <c r="P2" s="72"/>
      <c r="Q2" s="188"/>
      <c r="S2" s="71"/>
      <c r="T2" s="72"/>
      <c r="U2" s="188"/>
      <c r="W2" s="71"/>
      <c r="X2" s="72"/>
      <c r="Y2" s="202"/>
      <c r="AB2" s="34" t="s">
        <v>64</v>
      </c>
      <c r="AC2" s="43"/>
    </row>
    <row r="3" spans="1:29" s="70" customFormat="1" ht="15" customHeight="1" x14ac:dyDescent="0.15">
      <c r="A3" s="188"/>
      <c r="C3" s="71"/>
      <c r="D3" s="72"/>
      <c r="E3" s="188"/>
      <c r="G3" s="71"/>
      <c r="H3" s="72"/>
      <c r="I3" s="188"/>
      <c r="K3" s="71"/>
      <c r="L3" s="72"/>
      <c r="M3" s="188"/>
      <c r="O3" s="71"/>
      <c r="P3" s="72"/>
      <c r="Q3" s="188"/>
      <c r="S3" s="71"/>
      <c r="T3" s="72"/>
      <c r="U3" s="188"/>
      <c r="W3" s="71"/>
      <c r="X3" s="72"/>
      <c r="Y3" s="203"/>
      <c r="AB3" s="90" t="s">
        <v>192</v>
      </c>
      <c r="AC3" s="43"/>
    </row>
    <row r="4" spans="1:29" ht="5.0999999999999996" customHeight="1" x14ac:dyDescent="0.15">
      <c r="Y4" s="203"/>
      <c r="Z4" s="75"/>
      <c r="AA4" s="45"/>
      <c r="AB4" s="75"/>
    </row>
    <row r="5" spans="1:29" ht="15.95" customHeight="1" x14ac:dyDescent="0.15">
      <c r="A5" s="190"/>
      <c r="B5" s="3" t="s">
        <v>306</v>
      </c>
      <c r="C5" s="4" t="s">
        <v>2</v>
      </c>
      <c r="D5" s="5" t="s">
        <v>3</v>
      </c>
      <c r="E5" s="190"/>
      <c r="F5" s="3" t="s">
        <v>4</v>
      </c>
      <c r="G5" s="4" t="s">
        <v>2</v>
      </c>
      <c r="H5" s="5" t="s">
        <v>3</v>
      </c>
      <c r="I5" s="190"/>
      <c r="J5" s="3" t="s">
        <v>305</v>
      </c>
      <c r="K5" s="4" t="s">
        <v>2</v>
      </c>
      <c r="L5" s="5" t="s">
        <v>3</v>
      </c>
      <c r="M5" s="190"/>
      <c r="N5" s="3" t="s">
        <v>304</v>
      </c>
      <c r="O5" s="4" t="s">
        <v>2</v>
      </c>
      <c r="P5" s="5" t="s">
        <v>3</v>
      </c>
      <c r="Q5" s="190"/>
      <c r="R5" s="3" t="s">
        <v>303</v>
      </c>
      <c r="S5" s="4" t="s">
        <v>2</v>
      </c>
      <c r="T5" s="5" t="s">
        <v>3</v>
      </c>
      <c r="U5" s="190"/>
      <c r="V5" s="3"/>
      <c r="W5" s="4"/>
      <c r="X5" s="5"/>
      <c r="Y5" s="190"/>
      <c r="Z5" s="3" t="s">
        <v>302</v>
      </c>
      <c r="AA5" s="4" t="s">
        <v>2</v>
      </c>
      <c r="AB5" s="5" t="s">
        <v>3</v>
      </c>
      <c r="AC5" s="46">
        <v>1</v>
      </c>
    </row>
    <row r="6" spans="1:29" ht="15.95" customHeight="1" x14ac:dyDescent="0.15">
      <c r="A6" s="190"/>
      <c r="B6" s="147" t="s">
        <v>249</v>
      </c>
      <c r="C6" s="178"/>
      <c r="D6" s="184"/>
      <c r="E6" s="193"/>
      <c r="F6" s="3"/>
      <c r="G6" s="178"/>
      <c r="H6" s="184"/>
      <c r="I6" s="195"/>
      <c r="J6" s="3"/>
      <c r="K6" s="85" t="s">
        <v>220</v>
      </c>
      <c r="L6" s="38">
        <f>高松2!C34+高松2!G34+高松2!K34+高松2!O34+高松2!S34+高松2!W34+高松2!AA34</f>
        <v>118555</v>
      </c>
      <c r="M6" s="195"/>
      <c r="N6" s="3"/>
      <c r="O6" s="85" t="s">
        <v>94</v>
      </c>
      <c r="P6" s="179">
        <f>高松2!D34+高松2!H34+高松2!L34+高松2!P34+高松2!T34+高松2!X34+高松2!AB34</f>
        <v>0</v>
      </c>
      <c r="Q6" s="197"/>
      <c r="R6" s="35"/>
      <c r="S6" s="36"/>
      <c r="T6" s="37"/>
      <c r="U6" s="199"/>
      <c r="V6" s="180"/>
      <c r="W6" s="181"/>
      <c r="X6" s="182"/>
      <c r="Y6" s="199"/>
      <c r="Z6" s="180"/>
      <c r="AA6" s="181"/>
      <c r="AB6" s="183"/>
      <c r="AC6" s="64"/>
    </row>
    <row r="7" spans="1:29" s="70" customFormat="1" ht="15.95" customHeight="1" x14ac:dyDescent="0.15">
      <c r="A7" s="191"/>
      <c r="B7" s="146" t="s">
        <v>410</v>
      </c>
      <c r="C7" s="79"/>
      <c r="D7" s="80"/>
      <c r="E7" s="194"/>
      <c r="F7" s="78"/>
      <c r="G7" s="79"/>
      <c r="H7" s="80"/>
      <c r="I7" s="196"/>
      <c r="J7" s="78"/>
      <c r="K7" s="86" t="s">
        <v>411</v>
      </c>
      <c r="L7" s="84">
        <f>C20+G20+K20+O20+S20+W20+AA20</f>
        <v>39870</v>
      </c>
      <c r="M7" s="196"/>
      <c r="N7" s="78"/>
      <c r="O7" s="86" t="s">
        <v>412</v>
      </c>
      <c r="P7" s="185">
        <f>D20+H20+L20+P20+T20+X20+AB20</f>
        <v>0</v>
      </c>
      <c r="Q7" s="198"/>
      <c r="R7" s="81"/>
      <c r="S7" s="82"/>
      <c r="T7" s="83"/>
      <c r="U7" s="200"/>
      <c r="V7" s="186"/>
      <c r="W7" s="186"/>
      <c r="X7" s="186"/>
      <c r="Y7" s="200"/>
      <c r="Z7" s="186"/>
      <c r="AA7" s="186"/>
      <c r="AB7" s="187"/>
      <c r="AC7" s="48" t="s">
        <v>65</v>
      </c>
    </row>
    <row r="8" spans="1:29" s="49" customFormat="1" ht="15.95" customHeight="1" x14ac:dyDescent="0.15">
      <c r="A8" s="209" t="s">
        <v>63</v>
      </c>
      <c r="B8" s="223" t="s">
        <v>309</v>
      </c>
      <c r="C8" s="224">
        <v>2100</v>
      </c>
      <c r="D8" s="50"/>
      <c r="E8" s="209" t="s">
        <v>270</v>
      </c>
      <c r="F8" s="223" t="s">
        <v>477</v>
      </c>
      <c r="G8" s="275">
        <v>1750</v>
      </c>
      <c r="H8" s="50"/>
      <c r="I8" s="209" t="s">
        <v>83</v>
      </c>
      <c r="J8" s="223" t="s">
        <v>485</v>
      </c>
      <c r="K8" s="275">
        <v>1180</v>
      </c>
      <c r="L8" s="50"/>
      <c r="M8" s="209" t="s">
        <v>523</v>
      </c>
      <c r="N8" s="223" t="s">
        <v>88</v>
      </c>
      <c r="O8" s="275">
        <v>760</v>
      </c>
      <c r="P8" s="50"/>
      <c r="Q8" s="209" t="s">
        <v>91</v>
      </c>
      <c r="R8" s="223" t="s">
        <v>90</v>
      </c>
      <c r="S8" s="275">
        <v>900</v>
      </c>
      <c r="T8" s="50"/>
      <c r="U8" s="209"/>
      <c r="V8" s="223"/>
      <c r="W8" s="275"/>
      <c r="X8" s="50"/>
      <c r="Y8" s="209" t="s">
        <v>83</v>
      </c>
      <c r="Z8" s="223" t="s">
        <v>485</v>
      </c>
      <c r="AA8" s="301">
        <v>1170</v>
      </c>
      <c r="AB8" s="291"/>
      <c r="AC8" s="48" t="s">
        <v>66</v>
      </c>
    </row>
    <row r="9" spans="1:29" s="49" customFormat="1" ht="15.95" customHeight="1" x14ac:dyDescent="0.15">
      <c r="A9" s="209" t="s">
        <v>68</v>
      </c>
      <c r="B9" s="223" t="s">
        <v>242</v>
      </c>
      <c r="C9" s="224">
        <v>2900</v>
      </c>
      <c r="D9" s="176"/>
      <c r="E9" s="209" t="s">
        <v>271</v>
      </c>
      <c r="F9" s="223" t="s">
        <v>505</v>
      </c>
      <c r="G9" s="224">
        <v>2300</v>
      </c>
      <c r="H9" s="176"/>
      <c r="I9" s="209" t="s">
        <v>84</v>
      </c>
      <c r="J9" s="223" t="s">
        <v>781</v>
      </c>
      <c r="K9" s="287">
        <v>1060</v>
      </c>
      <c r="L9" s="50"/>
      <c r="M9" s="209" t="s">
        <v>524</v>
      </c>
      <c r="N9" s="223" t="s">
        <v>89</v>
      </c>
      <c r="O9" s="224">
        <v>820</v>
      </c>
      <c r="P9" s="176"/>
      <c r="Q9" s="209" t="s">
        <v>92</v>
      </c>
      <c r="R9" s="223" t="s">
        <v>387</v>
      </c>
      <c r="S9" s="224">
        <v>310</v>
      </c>
      <c r="T9" s="176"/>
      <c r="U9" s="209"/>
      <c r="V9" s="223"/>
      <c r="W9" s="224"/>
      <c r="X9" s="176"/>
      <c r="Y9" s="209" t="s">
        <v>84</v>
      </c>
      <c r="Z9" s="223" t="s">
        <v>781</v>
      </c>
      <c r="AA9" s="287">
        <v>460</v>
      </c>
      <c r="AB9" s="291"/>
      <c r="AC9" s="48" t="s">
        <v>67</v>
      </c>
    </row>
    <row r="10" spans="1:29" s="49" customFormat="1" ht="15.95" customHeight="1" x14ac:dyDescent="0.15">
      <c r="A10" s="209" t="s">
        <v>69</v>
      </c>
      <c r="B10" s="223" t="s">
        <v>243</v>
      </c>
      <c r="C10" s="224">
        <v>1950</v>
      </c>
      <c r="D10" s="176"/>
      <c r="E10" s="209" t="s">
        <v>272</v>
      </c>
      <c r="F10" s="223" t="s">
        <v>9</v>
      </c>
      <c r="G10" s="224">
        <v>1350</v>
      </c>
      <c r="H10" s="176"/>
      <c r="I10" s="209"/>
      <c r="J10" s="223"/>
      <c r="K10" s="287"/>
      <c r="L10" s="50"/>
      <c r="M10" s="209" t="s">
        <v>525</v>
      </c>
      <c r="N10" s="223" t="s">
        <v>38</v>
      </c>
      <c r="O10" s="224">
        <v>690</v>
      </c>
      <c r="P10" s="176"/>
      <c r="Q10" s="209" t="s">
        <v>93</v>
      </c>
      <c r="R10" s="223" t="s">
        <v>9</v>
      </c>
      <c r="S10" s="224">
        <v>320</v>
      </c>
      <c r="T10" s="176"/>
      <c r="U10" s="209"/>
      <c r="V10" s="223"/>
      <c r="W10" s="224"/>
      <c r="X10" s="176"/>
      <c r="Y10" s="209"/>
      <c r="Z10" s="223"/>
      <c r="AA10" s="287"/>
      <c r="AB10" s="291"/>
      <c r="AC10" s="48">
        <v>1</v>
      </c>
    </row>
    <row r="11" spans="1:29" s="49" customFormat="1" ht="15.95" customHeight="1" x14ac:dyDescent="0.15">
      <c r="A11" s="209" t="s">
        <v>70</v>
      </c>
      <c r="B11" s="223" t="s">
        <v>737</v>
      </c>
      <c r="C11" s="224">
        <v>2750</v>
      </c>
      <c r="D11" s="176"/>
      <c r="E11" s="209" t="s">
        <v>273</v>
      </c>
      <c r="F11" s="223" t="s">
        <v>375</v>
      </c>
      <c r="G11" s="224">
        <v>300</v>
      </c>
      <c r="H11" s="176"/>
      <c r="I11" s="209" t="s">
        <v>85</v>
      </c>
      <c r="J11" s="223" t="s">
        <v>375</v>
      </c>
      <c r="K11" s="287">
        <v>1030</v>
      </c>
      <c r="L11" s="50"/>
      <c r="M11" s="209"/>
      <c r="N11" s="223"/>
      <c r="O11" s="224"/>
      <c r="P11" s="176"/>
      <c r="Q11" s="209"/>
      <c r="R11" s="223"/>
      <c r="S11" s="224"/>
      <c r="T11" s="176"/>
      <c r="U11" s="209"/>
      <c r="V11" s="223"/>
      <c r="W11" s="224"/>
      <c r="X11" s="176"/>
      <c r="Y11" s="209" t="s">
        <v>85</v>
      </c>
      <c r="Z11" s="223" t="s">
        <v>375</v>
      </c>
      <c r="AA11" s="287">
        <v>910</v>
      </c>
      <c r="AB11" s="291"/>
      <c r="AC11" s="174"/>
    </row>
    <row r="12" spans="1:29" s="49" customFormat="1" ht="15.95" customHeight="1" x14ac:dyDescent="0.15">
      <c r="A12" s="209" t="s">
        <v>71</v>
      </c>
      <c r="B12" s="223" t="s">
        <v>244</v>
      </c>
      <c r="C12" s="224">
        <v>2100</v>
      </c>
      <c r="D12" s="176"/>
      <c r="E12" s="209" t="s">
        <v>274</v>
      </c>
      <c r="F12" s="223" t="s">
        <v>478</v>
      </c>
      <c r="G12" s="224">
        <v>300</v>
      </c>
      <c r="H12" s="176"/>
      <c r="I12" s="209"/>
      <c r="J12" s="223"/>
      <c r="K12" s="287"/>
      <c r="L12" s="50"/>
      <c r="M12" s="209"/>
      <c r="N12" s="223"/>
      <c r="O12" s="224"/>
      <c r="P12" s="176"/>
      <c r="Q12" s="209"/>
      <c r="R12" s="223"/>
      <c r="S12" s="224"/>
      <c r="T12" s="176"/>
      <c r="U12" s="209"/>
      <c r="V12" s="223"/>
      <c r="W12" s="224"/>
      <c r="X12" s="176"/>
      <c r="Y12" s="209"/>
      <c r="Z12" s="223"/>
      <c r="AA12" s="287"/>
      <c r="AB12" s="291"/>
      <c r="AC12" s="48"/>
    </row>
    <row r="13" spans="1:29" s="49" customFormat="1" ht="15.95" customHeight="1" x14ac:dyDescent="0.15">
      <c r="A13" s="209" t="s">
        <v>72</v>
      </c>
      <c r="B13" s="223" t="s">
        <v>369</v>
      </c>
      <c r="C13" s="224">
        <v>1250</v>
      </c>
      <c r="D13" s="176"/>
      <c r="E13" s="209"/>
      <c r="F13" s="223"/>
      <c r="G13" s="224"/>
      <c r="H13" s="176"/>
      <c r="I13" s="209"/>
      <c r="J13" s="223"/>
      <c r="K13" s="287"/>
      <c r="L13" s="50"/>
      <c r="M13" s="209"/>
      <c r="N13" s="223"/>
      <c r="O13" s="224"/>
      <c r="P13" s="176"/>
      <c r="Q13" s="209"/>
      <c r="R13" s="223"/>
      <c r="S13" s="224"/>
      <c r="T13" s="176"/>
      <c r="U13" s="209"/>
      <c r="V13" s="223"/>
      <c r="W13" s="224"/>
      <c r="X13" s="176"/>
      <c r="Y13" s="209"/>
      <c r="Z13" s="223"/>
      <c r="AA13" s="287"/>
      <c r="AB13" s="291"/>
      <c r="AC13" s="48"/>
    </row>
    <row r="14" spans="1:29" s="49" customFormat="1" ht="15.95" customHeight="1" x14ac:dyDescent="0.15">
      <c r="A14" s="209" t="s">
        <v>532</v>
      </c>
      <c r="B14" s="223" t="s">
        <v>533</v>
      </c>
      <c r="C14" s="224">
        <v>2000</v>
      </c>
      <c r="D14" s="176"/>
      <c r="E14" s="209"/>
      <c r="F14" s="223"/>
      <c r="G14" s="224"/>
      <c r="H14" s="176"/>
      <c r="I14" s="209" t="s">
        <v>661</v>
      </c>
      <c r="J14" s="223" t="s">
        <v>782</v>
      </c>
      <c r="K14" s="287">
        <v>1670</v>
      </c>
      <c r="L14" s="50"/>
      <c r="M14" s="209"/>
      <c r="N14" s="223"/>
      <c r="O14" s="224"/>
      <c r="P14" s="176"/>
      <c r="Q14" s="209"/>
      <c r="R14" s="223"/>
      <c r="S14" s="224"/>
      <c r="T14" s="176"/>
      <c r="U14" s="209"/>
      <c r="V14" s="223"/>
      <c r="W14" s="224"/>
      <c r="X14" s="176"/>
      <c r="Y14" s="209" t="s">
        <v>661</v>
      </c>
      <c r="Z14" s="223" t="s">
        <v>782</v>
      </c>
      <c r="AA14" s="287">
        <v>840</v>
      </c>
      <c r="AB14" s="291"/>
      <c r="AC14" s="48"/>
    </row>
    <row r="15" spans="1:29" s="49" customFormat="1" ht="15.95" customHeight="1" x14ac:dyDescent="0.15">
      <c r="A15" s="209" t="s">
        <v>73</v>
      </c>
      <c r="B15" s="223" t="s">
        <v>538</v>
      </c>
      <c r="C15" s="224">
        <v>750</v>
      </c>
      <c r="D15" s="176"/>
      <c r="E15" s="209"/>
      <c r="F15" s="223"/>
      <c r="G15" s="224"/>
      <c r="H15" s="176"/>
      <c r="I15" s="209"/>
      <c r="J15" s="223"/>
      <c r="K15" s="224"/>
      <c r="L15" s="50"/>
      <c r="M15" s="209"/>
      <c r="N15" s="223"/>
      <c r="O15" s="224"/>
      <c r="P15" s="176"/>
      <c r="Q15" s="209"/>
      <c r="R15" s="223"/>
      <c r="S15" s="224"/>
      <c r="T15" s="176"/>
      <c r="U15" s="209"/>
      <c r="V15" s="223"/>
      <c r="W15" s="224"/>
      <c r="X15" s="176"/>
      <c r="Y15" s="209"/>
      <c r="Z15" s="223"/>
      <c r="AA15" s="287"/>
      <c r="AB15" s="291"/>
      <c r="AC15" s="48"/>
    </row>
    <row r="16" spans="1:29" s="49" customFormat="1" ht="15.95" customHeight="1" x14ac:dyDescent="0.15">
      <c r="A16" s="209"/>
      <c r="B16" s="223"/>
      <c r="C16" s="224"/>
      <c r="D16" s="176"/>
      <c r="E16" s="209"/>
      <c r="F16" s="223"/>
      <c r="G16" s="224"/>
      <c r="H16" s="176"/>
      <c r="I16" s="209"/>
      <c r="J16" s="223"/>
      <c r="K16" s="224"/>
      <c r="L16" s="50"/>
      <c r="M16" s="209"/>
      <c r="N16" s="223"/>
      <c r="O16" s="224"/>
      <c r="P16" s="176"/>
      <c r="Q16" s="209"/>
      <c r="R16" s="223"/>
      <c r="S16" s="224"/>
      <c r="T16" s="176"/>
      <c r="U16" s="209"/>
      <c r="V16" s="223"/>
      <c r="W16" s="224"/>
      <c r="X16" s="176"/>
      <c r="Y16" s="209"/>
      <c r="Z16" s="223"/>
      <c r="AA16" s="224"/>
      <c r="AB16" s="50"/>
      <c r="AC16" s="48"/>
    </row>
    <row r="17" spans="1:29" s="49" customFormat="1" ht="15.95" customHeight="1" x14ac:dyDescent="0.15">
      <c r="A17" s="209" t="s">
        <v>74</v>
      </c>
      <c r="B17" s="223" t="s">
        <v>364</v>
      </c>
      <c r="C17" s="224">
        <v>1300</v>
      </c>
      <c r="D17" s="176"/>
      <c r="E17" s="209"/>
      <c r="F17" s="223"/>
      <c r="G17" s="224"/>
      <c r="H17" s="176"/>
      <c r="I17" s="209"/>
      <c r="J17" s="223"/>
      <c r="K17" s="224"/>
      <c r="L17" s="50"/>
      <c r="M17" s="209"/>
      <c r="N17" s="223"/>
      <c r="O17" s="224"/>
      <c r="P17" s="176"/>
      <c r="Q17" s="209"/>
      <c r="R17" s="223"/>
      <c r="S17" s="224"/>
      <c r="T17" s="176"/>
      <c r="U17" s="209"/>
      <c r="V17" s="223"/>
      <c r="W17" s="224"/>
      <c r="X17" s="176"/>
      <c r="Y17" s="209"/>
      <c r="Z17" s="223"/>
      <c r="AA17" s="224"/>
      <c r="AB17" s="50"/>
      <c r="AC17" s="48"/>
    </row>
    <row r="18" spans="1:29" s="49" customFormat="1" ht="15.95" customHeight="1" x14ac:dyDescent="0.15">
      <c r="A18" s="209" t="s">
        <v>75</v>
      </c>
      <c r="B18" s="223" t="s">
        <v>39</v>
      </c>
      <c r="C18" s="224">
        <v>2450</v>
      </c>
      <c r="D18" s="176"/>
      <c r="E18" s="209"/>
      <c r="F18" s="223"/>
      <c r="G18" s="224"/>
      <c r="H18" s="176"/>
      <c r="I18" s="209"/>
      <c r="J18" s="223"/>
      <c r="K18" s="224"/>
      <c r="L18" s="50"/>
      <c r="M18" s="209"/>
      <c r="N18" s="223"/>
      <c r="O18" s="224"/>
      <c r="P18" s="176"/>
      <c r="Q18" s="209"/>
      <c r="R18" s="223"/>
      <c r="S18" s="224"/>
      <c r="T18" s="176"/>
      <c r="U18" s="209"/>
      <c r="V18" s="223"/>
      <c r="W18" s="224"/>
      <c r="X18" s="176"/>
      <c r="Y18" s="209"/>
      <c r="Z18" s="223"/>
      <c r="AA18" s="224"/>
      <c r="AB18" s="50"/>
      <c r="AC18" s="48"/>
    </row>
    <row r="19" spans="1:29" s="49" customFormat="1" ht="15.95" customHeight="1" x14ac:dyDescent="0.15">
      <c r="A19" s="204" t="s">
        <v>76</v>
      </c>
      <c r="B19" s="51" t="s">
        <v>346</v>
      </c>
      <c r="C19" s="52">
        <v>2200</v>
      </c>
      <c r="D19" s="252"/>
      <c r="E19" s="204"/>
      <c r="F19" s="51"/>
      <c r="G19" s="52"/>
      <c r="H19" s="252"/>
      <c r="I19" s="204"/>
      <c r="J19" s="51"/>
      <c r="K19" s="52"/>
      <c r="L19" s="53"/>
      <c r="M19" s="204"/>
      <c r="N19" s="51"/>
      <c r="O19" s="52"/>
      <c r="P19" s="252"/>
      <c r="Q19" s="204"/>
      <c r="R19" s="51"/>
      <c r="S19" s="52"/>
      <c r="T19" s="252"/>
      <c r="U19" s="204"/>
      <c r="V19" s="51"/>
      <c r="W19" s="52"/>
      <c r="X19" s="252"/>
      <c r="Y19" s="204"/>
      <c r="Z19" s="51"/>
      <c r="AA19" s="52"/>
      <c r="AB19" s="53"/>
      <c r="AC19" s="48"/>
    </row>
    <row r="20" spans="1:29" s="58" customFormat="1" ht="15.95" customHeight="1" x14ac:dyDescent="0.15">
      <c r="A20" s="192"/>
      <c r="B20" s="145" t="s">
        <v>248</v>
      </c>
      <c r="C20" s="87">
        <f>SUM(C8:C19)</f>
        <v>21750</v>
      </c>
      <c r="D20" s="55">
        <f>SUM(D8:D19)</f>
        <v>0</v>
      </c>
      <c r="E20" s="192"/>
      <c r="F20" s="145" t="s">
        <v>248</v>
      </c>
      <c r="G20" s="87">
        <f>SUM(G8:G19)</f>
        <v>6000</v>
      </c>
      <c r="H20" s="55">
        <f>SUM(H8:H19)</f>
        <v>0</v>
      </c>
      <c r="I20" s="192"/>
      <c r="J20" s="145" t="s">
        <v>248</v>
      </c>
      <c r="K20" s="87">
        <f>SUM(K8:K19)</f>
        <v>4940</v>
      </c>
      <c r="L20" s="55">
        <f>SUM(L8:L19)</f>
        <v>0</v>
      </c>
      <c r="M20" s="192"/>
      <c r="N20" s="145" t="s">
        <v>248</v>
      </c>
      <c r="O20" s="87">
        <f>SUM(O8:O19)</f>
        <v>2270</v>
      </c>
      <c r="P20" s="55">
        <f>SUM(P8:P19)</f>
        <v>0</v>
      </c>
      <c r="Q20" s="192"/>
      <c r="R20" s="145" t="s">
        <v>248</v>
      </c>
      <c r="S20" s="87">
        <f>SUM(S8:S19)</f>
        <v>1530</v>
      </c>
      <c r="T20" s="175">
        <f>SUM(T8:T19)</f>
        <v>0</v>
      </c>
      <c r="U20" s="192"/>
      <c r="V20" s="145"/>
      <c r="W20" s="87"/>
      <c r="X20" s="55"/>
      <c r="Y20" s="192"/>
      <c r="Z20" s="145" t="s">
        <v>248</v>
      </c>
      <c r="AA20" s="87">
        <f>SUM(AA8:AA19)</f>
        <v>3380</v>
      </c>
      <c r="AB20" s="55">
        <f>SUM(AB8:AB19)</f>
        <v>0</v>
      </c>
      <c r="AC20" s="57"/>
    </row>
    <row r="21" spans="1:29" s="77" customFormat="1" ht="15.95" customHeight="1" x14ac:dyDescent="0.15">
      <c r="A21" s="191"/>
      <c r="B21" s="146" t="s">
        <v>413</v>
      </c>
      <c r="C21" s="79"/>
      <c r="D21" s="80"/>
      <c r="E21" s="194"/>
      <c r="F21" s="78"/>
      <c r="G21" s="79"/>
      <c r="H21" s="80"/>
      <c r="I21" s="196"/>
      <c r="J21" s="78"/>
      <c r="K21" s="86" t="s">
        <v>414</v>
      </c>
      <c r="L21" s="84">
        <f>C31+G31+K31+O31+S31+W31+AA31</f>
        <v>18375</v>
      </c>
      <c r="M21" s="196"/>
      <c r="N21" s="78"/>
      <c r="O21" s="86" t="s">
        <v>415</v>
      </c>
      <c r="P21" s="185">
        <f>D31+H31+L31+P31+T31+X31+AB31</f>
        <v>0</v>
      </c>
      <c r="Q21" s="198"/>
      <c r="R21" s="81"/>
      <c r="S21" s="82"/>
      <c r="T21" s="83"/>
      <c r="U21" s="200"/>
      <c r="V21" s="186"/>
      <c r="W21" s="186"/>
      <c r="X21" s="186"/>
      <c r="Y21" s="200"/>
      <c r="Z21" s="186"/>
      <c r="AA21" s="186"/>
      <c r="AB21" s="187"/>
      <c r="AC21" s="57"/>
    </row>
    <row r="22" spans="1:29" s="49" customFormat="1" ht="15.95" customHeight="1" x14ac:dyDescent="0.15">
      <c r="A22" s="209" t="s">
        <v>77</v>
      </c>
      <c r="B22" s="223" t="s">
        <v>591</v>
      </c>
      <c r="C22" s="224">
        <v>2000</v>
      </c>
      <c r="D22" s="176"/>
      <c r="E22" s="209" t="s">
        <v>275</v>
      </c>
      <c r="F22" s="223" t="s">
        <v>595</v>
      </c>
      <c r="G22" s="224">
        <v>1000</v>
      </c>
      <c r="H22" s="176"/>
      <c r="I22" s="209" t="s">
        <v>86</v>
      </c>
      <c r="J22" s="223" t="s">
        <v>40</v>
      </c>
      <c r="K22" s="224">
        <v>700</v>
      </c>
      <c r="L22" s="176"/>
      <c r="M22" s="209" t="s">
        <v>640</v>
      </c>
      <c r="N22" s="223" t="s">
        <v>641</v>
      </c>
      <c r="O22" s="287">
        <v>140</v>
      </c>
      <c r="P22" s="176"/>
      <c r="Q22" s="209" t="s">
        <v>673</v>
      </c>
      <c r="R22" s="223" t="s">
        <v>699</v>
      </c>
      <c r="S22" s="224">
        <v>100</v>
      </c>
      <c r="T22" s="176"/>
      <c r="U22" s="209"/>
      <c r="V22" s="223"/>
      <c r="W22" s="224"/>
      <c r="X22" s="176"/>
      <c r="Y22" s="209" t="s">
        <v>86</v>
      </c>
      <c r="Z22" s="223" t="s">
        <v>40</v>
      </c>
      <c r="AA22" s="287">
        <v>250</v>
      </c>
      <c r="AB22" s="50"/>
      <c r="AC22" s="48"/>
    </row>
    <row r="23" spans="1:29" s="49" customFormat="1" ht="15.95" customHeight="1" x14ac:dyDescent="0.15">
      <c r="A23" s="209" t="s">
        <v>78</v>
      </c>
      <c r="B23" s="223" t="s">
        <v>593</v>
      </c>
      <c r="C23" s="224">
        <v>2450</v>
      </c>
      <c r="D23" s="176"/>
      <c r="E23" s="209" t="s">
        <v>276</v>
      </c>
      <c r="F23" s="223" t="s">
        <v>592</v>
      </c>
      <c r="G23" s="224">
        <v>350</v>
      </c>
      <c r="H23" s="176"/>
      <c r="I23" s="209"/>
      <c r="J23" s="223"/>
      <c r="K23" s="224"/>
      <c r="L23" s="176"/>
      <c r="M23" s="209"/>
      <c r="N23" s="223"/>
      <c r="O23" s="287"/>
      <c r="P23" s="176"/>
      <c r="Q23" s="209" t="s">
        <v>671</v>
      </c>
      <c r="R23" s="223" t="s">
        <v>700</v>
      </c>
      <c r="S23" s="224">
        <v>70</v>
      </c>
      <c r="T23" s="176"/>
      <c r="U23" s="209"/>
      <c r="V23" s="223"/>
      <c r="W23" s="224"/>
      <c r="X23" s="176"/>
      <c r="Y23" s="209"/>
      <c r="Z23" s="223"/>
      <c r="AA23" s="287"/>
      <c r="AB23" s="50"/>
      <c r="AC23" s="48"/>
    </row>
    <row r="24" spans="1:29" s="49" customFormat="1" ht="15.95" customHeight="1" x14ac:dyDescent="0.15">
      <c r="A24" s="209" t="s">
        <v>79</v>
      </c>
      <c r="B24" s="223" t="s">
        <v>340</v>
      </c>
      <c r="C24" s="224">
        <v>2050</v>
      </c>
      <c r="D24" s="176"/>
      <c r="E24" s="209" t="s">
        <v>521</v>
      </c>
      <c r="F24" s="223" t="s">
        <v>562</v>
      </c>
      <c r="G24" s="224">
        <v>200</v>
      </c>
      <c r="H24" s="176"/>
      <c r="I24" s="209"/>
      <c r="J24" s="223"/>
      <c r="K24" s="224"/>
      <c r="L24" s="176"/>
      <c r="M24" s="209" t="s">
        <v>643</v>
      </c>
      <c r="N24" s="223" t="s">
        <v>644</v>
      </c>
      <c r="O24" s="287">
        <v>50</v>
      </c>
      <c r="P24" s="176"/>
      <c r="Q24" s="209"/>
      <c r="R24" s="223"/>
      <c r="S24" s="224"/>
      <c r="T24" s="176"/>
      <c r="U24" s="209"/>
      <c r="V24" s="223"/>
      <c r="W24" s="224"/>
      <c r="X24" s="176"/>
      <c r="Y24" s="209"/>
      <c r="Z24" s="223"/>
      <c r="AA24" s="287"/>
      <c r="AB24" s="50"/>
      <c r="AC24" s="48"/>
    </row>
    <row r="25" spans="1:29" s="49" customFormat="1" ht="15.95" customHeight="1" x14ac:dyDescent="0.15">
      <c r="A25" s="209" t="s">
        <v>80</v>
      </c>
      <c r="B25" s="223" t="s">
        <v>385</v>
      </c>
      <c r="C25" s="224">
        <v>2750</v>
      </c>
      <c r="D25" s="176"/>
      <c r="E25" s="209"/>
      <c r="F25" s="223"/>
      <c r="G25" s="224"/>
      <c r="H25" s="176"/>
      <c r="I25" s="209" t="s">
        <v>87</v>
      </c>
      <c r="J25" s="223" t="s">
        <v>486</v>
      </c>
      <c r="K25" s="224">
        <v>510</v>
      </c>
      <c r="L25" s="176"/>
      <c r="M25" s="209" t="s">
        <v>642</v>
      </c>
      <c r="N25" s="223" t="s">
        <v>526</v>
      </c>
      <c r="O25" s="287">
        <v>300</v>
      </c>
      <c r="P25" s="176"/>
      <c r="Q25" s="209"/>
      <c r="R25" s="223"/>
      <c r="S25" s="224"/>
      <c r="T25" s="176"/>
      <c r="U25" s="209"/>
      <c r="V25" s="223"/>
      <c r="W25" s="224"/>
      <c r="X25" s="176"/>
      <c r="Y25" s="209" t="s">
        <v>87</v>
      </c>
      <c r="Z25" s="223" t="s">
        <v>486</v>
      </c>
      <c r="AA25" s="287">
        <v>160</v>
      </c>
      <c r="AB25" s="50"/>
      <c r="AC25" s="48"/>
    </row>
    <row r="26" spans="1:29" s="49" customFormat="1" ht="15.95" customHeight="1" x14ac:dyDescent="0.15">
      <c r="A26" s="209" t="s">
        <v>81</v>
      </c>
      <c r="B26" s="223" t="s">
        <v>42</v>
      </c>
      <c r="C26" s="224">
        <v>2650</v>
      </c>
      <c r="D26" s="176"/>
      <c r="E26" s="209"/>
      <c r="F26" s="223"/>
      <c r="G26" s="224"/>
      <c r="H26" s="176"/>
      <c r="I26" s="209"/>
      <c r="J26" s="223"/>
      <c r="K26" s="224"/>
      <c r="L26" s="176"/>
      <c r="M26" s="209"/>
      <c r="N26" s="223"/>
      <c r="O26" s="287"/>
      <c r="P26" s="176"/>
      <c r="Q26" s="209"/>
      <c r="R26" s="223"/>
      <c r="S26" s="224"/>
      <c r="T26" s="176"/>
      <c r="U26" s="209"/>
      <c r="V26" s="223"/>
      <c r="W26" s="224"/>
      <c r="X26" s="176"/>
      <c r="Y26" s="209"/>
      <c r="Z26" s="223"/>
      <c r="AA26" s="287"/>
      <c r="AB26" s="50"/>
      <c r="AC26" s="48"/>
    </row>
    <row r="27" spans="1:29" s="49" customFormat="1" ht="15.95" customHeight="1" x14ac:dyDescent="0.15">
      <c r="A27" s="209"/>
      <c r="B27" s="223"/>
      <c r="C27" s="224"/>
      <c r="D27" s="176"/>
      <c r="E27" s="209"/>
      <c r="F27" s="223"/>
      <c r="G27" s="224"/>
      <c r="H27" s="176"/>
      <c r="I27" s="209" t="s">
        <v>738</v>
      </c>
      <c r="J27" s="223" t="s">
        <v>42</v>
      </c>
      <c r="K27" s="224">
        <v>500</v>
      </c>
      <c r="L27" s="176"/>
      <c r="M27" s="209" t="s">
        <v>743</v>
      </c>
      <c r="N27" s="223" t="s">
        <v>744</v>
      </c>
      <c r="O27" s="287">
        <v>40</v>
      </c>
      <c r="P27" s="176"/>
      <c r="Q27" s="209"/>
      <c r="R27" s="223"/>
      <c r="S27" s="224"/>
      <c r="T27" s="176"/>
      <c r="U27" s="209"/>
      <c r="V27" s="223"/>
      <c r="W27" s="224"/>
      <c r="X27" s="176"/>
      <c r="Y27" s="209" t="s">
        <v>738</v>
      </c>
      <c r="Z27" s="223" t="s">
        <v>42</v>
      </c>
      <c r="AA27" s="287">
        <v>120</v>
      </c>
      <c r="AB27" s="50"/>
      <c r="AC27" s="48"/>
    </row>
    <row r="28" spans="1:29" s="49" customFormat="1" ht="15.95" customHeight="1" x14ac:dyDescent="0.15">
      <c r="A28" s="209"/>
      <c r="B28" s="223"/>
      <c r="C28" s="224"/>
      <c r="D28" s="176"/>
      <c r="E28" s="209"/>
      <c r="F28" s="223"/>
      <c r="G28" s="224"/>
      <c r="H28" s="176"/>
      <c r="I28" s="209"/>
      <c r="J28" s="223"/>
      <c r="K28" s="224"/>
      <c r="L28" s="176"/>
      <c r="M28" s="209"/>
      <c r="N28" s="223"/>
      <c r="O28" s="287"/>
      <c r="P28" s="176"/>
      <c r="Q28" s="209"/>
      <c r="R28" s="223"/>
      <c r="S28" s="224"/>
      <c r="T28" s="176"/>
      <c r="U28" s="209"/>
      <c r="V28" s="223"/>
      <c r="W28" s="224"/>
      <c r="X28" s="176"/>
      <c r="Y28" s="209"/>
      <c r="Z28" s="223"/>
      <c r="AA28" s="287"/>
      <c r="AB28" s="50"/>
      <c r="AC28" s="48"/>
    </row>
    <row r="29" spans="1:29" s="49" customFormat="1" ht="15.95" customHeight="1" x14ac:dyDescent="0.15">
      <c r="A29" s="209" t="s">
        <v>82</v>
      </c>
      <c r="B29" s="223" t="s">
        <v>762</v>
      </c>
      <c r="C29" s="224">
        <v>1600</v>
      </c>
      <c r="D29" s="176"/>
      <c r="E29" s="209"/>
      <c r="F29" s="223"/>
      <c r="G29" s="224"/>
      <c r="H29" s="176"/>
      <c r="I29" s="209" t="s">
        <v>745</v>
      </c>
      <c r="J29" s="223" t="s">
        <v>763</v>
      </c>
      <c r="K29" s="224">
        <v>300</v>
      </c>
      <c r="L29" s="176"/>
      <c r="M29" s="209" t="s">
        <v>747</v>
      </c>
      <c r="N29" s="223" t="s">
        <v>763</v>
      </c>
      <c r="O29" s="287">
        <v>20</v>
      </c>
      <c r="P29" s="176"/>
      <c r="Q29" s="209"/>
      <c r="R29" s="223"/>
      <c r="S29" s="224"/>
      <c r="T29" s="176"/>
      <c r="U29" s="209"/>
      <c r="V29" s="223"/>
      <c r="W29" s="224"/>
      <c r="X29" s="176"/>
      <c r="Y29" s="209" t="s">
        <v>746</v>
      </c>
      <c r="Z29" s="223" t="s">
        <v>763</v>
      </c>
      <c r="AA29" s="287">
        <v>65</v>
      </c>
      <c r="AB29" s="50"/>
      <c r="AC29" s="48"/>
    </row>
    <row r="30" spans="1:29" s="49" customFormat="1" ht="15.95" customHeight="1" x14ac:dyDescent="0.15">
      <c r="A30" s="204"/>
      <c r="B30" s="51"/>
      <c r="C30" s="52"/>
      <c r="D30" s="252"/>
      <c r="E30" s="204"/>
      <c r="F30" s="51"/>
      <c r="G30" s="52"/>
      <c r="H30" s="252"/>
      <c r="I30" s="204"/>
      <c r="J30" s="51"/>
      <c r="K30" s="52"/>
      <c r="L30" s="252"/>
      <c r="M30" s="204"/>
      <c r="N30" s="51"/>
      <c r="O30" s="288"/>
      <c r="P30" s="252"/>
      <c r="Q30" s="204"/>
      <c r="R30" s="51"/>
      <c r="S30" s="52"/>
      <c r="T30" s="252"/>
      <c r="U30" s="204"/>
      <c r="V30" s="51"/>
      <c r="W30" s="52"/>
      <c r="X30" s="252"/>
      <c r="Y30" s="204"/>
      <c r="Z30" s="51"/>
      <c r="AA30" s="52"/>
      <c r="AB30" s="53"/>
      <c r="AC30" s="48"/>
    </row>
    <row r="31" spans="1:29" s="58" customFormat="1" ht="15.95" customHeight="1" x14ac:dyDescent="0.15">
      <c r="A31" s="192"/>
      <c r="B31" s="145" t="s">
        <v>248</v>
      </c>
      <c r="C31" s="87">
        <f>SUM(C22:C30)</f>
        <v>13500</v>
      </c>
      <c r="D31" s="55">
        <f>SUM(D22:D30)</f>
        <v>0</v>
      </c>
      <c r="E31" s="192"/>
      <c r="F31" s="145" t="s">
        <v>248</v>
      </c>
      <c r="G31" s="87">
        <f>SUM(G22:G30)</f>
        <v>1550</v>
      </c>
      <c r="H31" s="55">
        <f>SUM(H22:H30)</f>
        <v>0</v>
      </c>
      <c r="I31" s="192"/>
      <c r="J31" s="145" t="s">
        <v>248</v>
      </c>
      <c r="K31" s="87">
        <f>SUM(K22:K30)</f>
        <v>2010</v>
      </c>
      <c r="L31" s="55">
        <f>SUM(L22:L30)</f>
        <v>0</v>
      </c>
      <c r="M31" s="192"/>
      <c r="N31" s="145" t="s">
        <v>248</v>
      </c>
      <c r="O31" s="289">
        <f>SUM(O22:O30)</f>
        <v>550</v>
      </c>
      <c r="P31" s="55">
        <f>SUM(P22:P30)</f>
        <v>0</v>
      </c>
      <c r="Q31" s="192"/>
      <c r="R31" s="145" t="s">
        <v>248</v>
      </c>
      <c r="S31" s="87">
        <f>SUM(S22:S30)</f>
        <v>170</v>
      </c>
      <c r="T31" s="55">
        <f>SUM(T22:T30)</f>
        <v>0</v>
      </c>
      <c r="U31" s="201"/>
      <c r="V31" s="76"/>
      <c r="W31" s="87"/>
      <c r="X31" s="55"/>
      <c r="Y31" s="192"/>
      <c r="Z31" s="145" t="s">
        <v>248</v>
      </c>
      <c r="AA31" s="87">
        <f>SUM(AA22:AA30)</f>
        <v>595</v>
      </c>
      <c r="AB31" s="55">
        <f>SUM(AB22:AB30)</f>
        <v>0</v>
      </c>
      <c r="AC31" s="57"/>
    </row>
    <row r="32" spans="1:29" s="58" customFormat="1" ht="15.95" customHeight="1" x14ac:dyDescent="0.15">
      <c r="A32" s="191"/>
      <c r="B32" s="146" t="s">
        <v>429</v>
      </c>
      <c r="C32" s="79"/>
      <c r="D32" s="80"/>
      <c r="E32" s="194"/>
      <c r="F32" s="78"/>
      <c r="G32" s="79"/>
      <c r="H32" s="80"/>
      <c r="I32" s="196"/>
      <c r="J32" s="78"/>
      <c r="K32" s="86" t="s">
        <v>431</v>
      </c>
      <c r="L32" s="84">
        <f>C37+G37+K37+O37+S37+W37+AA37</f>
        <v>6220</v>
      </c>
      <c r="M32" s="196"/>
      <c r="N32" s="78"/>
      <c r="O32" s="86" t="s">
        <v>432</v>
      </c>
      <c r="P32" s="185">
        <f>D37+H37+L37+P37+T37+X37+AB37</f>
        <v>0</v>
      </c>
      <c r="Q32" s="198"/>
      <c r="R32" s="81"/>
      <c r="S32" s="82"/>
      <c r="T32" s="83"/>
      <c r="U32" s="200"/>
      <c r="V32" s="186"/>
      <c r="W32" s="186"/>
      <c r="X32" s="186"/>
      <c r="Y32" s="200"/>
      <c r="Z32" s="186"/>
      <c r="AA32" s="186"/>
      <c r="AB32" s="187"/>
      <c r="AC32" s="57"/>
    </row>
    <row r="33" spans="1:29" s="49" customFormat="1" ht="15.95" customHeight="1" x14ac:dyDescent="0.15">
      <c r="A33" s="209" t="s">
        <v>133</v>
      </c>
      <c r="B33" s="223" t="s">
        <v>96</v>
      </c>
      <c r="C33" s="224">
        <v>1700</v>
      </c>
      <c r="D33" s="50"/>
      <c r="E33" s="228" t="s">
        <v>283</v>
      </c>
      <c r="F33" s="223" t="s">
        <v>516</v>
      </c>
      <c r="G33" s="224">
        <v>280</v>
      </c>
      <c r="H33" s="50"/>
      <c r="I33" s="209" t="s">
        <v>739</v>
      </c>
      <c r="J33" s="223" t="s">
        <v>646</v>
      </c>
      <c r="K33" s="224">
        <v>200</v>
      </c>
      <c r="L33" s="50"/>
      <c r="M33" s="209" t="s">
        <v>645</v>
      </c>
      <c r="N33" s="223" t="s">
        <v>646</v>
      </c>
      <c r="O33" s="287">
        <v>90</v>
      </c>
      <c r="P33" s="50"/>
      <c r="Q33" s="209"/>
      <c r="R33" s="223" t="s">
        <v>458</v>
      </c>
      <c r="S33" s="224"/>
      <c r="T33" s="50"/>
      <c r="U33" s="228"/>
      <c r="V33" s="223"/>
      <c r="W33" s="224"/>
      <c r="X33" s="50"/>
      <c r="Y33" s="209" t="s">
        <v>742</v>
      </c>
      <c r="Z33" s="223" t="s">
        <v>646</v>
      </c>
      <c r="AA33" s="224">
        <v>110</v>
      </c>
      <c r="AB33" s="50"/>
      <c r="AC33" s="48"/>
    </row>
    <row r="34" spans="1:29" s="49" customFormat="1" ht="15.95" customHeight="1" x14ac:dyDescent="0.15">
      <c r="A34" s="209" t="s">
        <v>134</v>
      </c>
      <c r="B34" s="223" t="s">
        <v>36</v>
      </c>
      <c r="C34" s="224">
        <v>2900</v>
      </c>
      <c r="D34" s="50"/>
      <c r="E34" s="228" t="s">
        <v>284</v>
      </c>
      <c r="F34" s="223" t="s">
        <v>517</v>
      </c>
      <c r="G34" s="224">
        <v>400</v>
      </c>
      <c r="H34" s="50"/>
      <c r="I34" s="209" t="s">
        <v>740</v>
      </c>
      <c r="J34" s="223" t="s">
        <v>576</v>
      </c>
      <c r="K34" s="224">
        <v>350</v>
      </c>
      <c r="L34" s="50"/>
      <c r="M34" s="209" t="s">
        <v>670</v>
      </c>
      <c r="N34" s="223" t="s">
        <v>576</v>
      </c>
      <c r="O34" s="287">
        <v>50</v>
      </c>
      <c r="P34" s="50"/>
      <c r="Q34" s="209"/>
      <c r="R34" s="223" t="s">
        <v>457</v>
      </c>
      <c r="S34" s="224"/>
      <c r="T34" s="50"/>
      <c r="U34" s="228"/>
      <c r="V34" s="223"/>
      <c r="W34" s="224"/>
      <c r="X34" s="50"/>
      <c r="Y34" s="209" t="s">
        <v>741</v>
      </c>
      <c r="Z34" s="223" t="s">
        <v>576</v>
      </c>
      <c r="AA34" s="224">
        <v>140</v>
      </c>
      <c r="AB34" s="50"/>
      <c r="AC34" s="48"/>
    </row>
    <row r="35" spans="1:29" s="49" customFormat="1" ht="15.95" customHeight="1" x14ac:dyDescent="0.15">
      <c r="A35" s="209"/>
      <c r="B35" s="223"/>
      <c r="C35" s="224"/>
      <c r="D35" s="276"/>
      <c r="E35" s="277"/>
      <c r="F35" s="254"/>
      <c r="G35" s="256"/>
      <c r="H35" s="276"/>
      <c r="I35" s="255"/>
      <c r="J35" s="223"/>
      <c r="K35" s="224"/>
      <c r="L35" s="276"/>
      <c r="M35" s="209"/>
      <c r="N35" s="223"/>
      <c r="O35" s="287"/>
      <c r="P35" s="50"/>
      <c r="Q35" s="255"/>
      <c r="R35" s="254"/>
      <c r="S35" s="256"/>
      <c r="T35" s="276"/>
      <c r="U35" s="277"/>
      <c r="V35" s="254"/>
      <c r="W35" s="256"/>
      <c r="X35" s="276"/>
      <c r="Y35" s="255"/>
      <c r="Z35" s="254"/>
      <c r="AA35" s="256"/>
      <c r="AB35" s="276"/>
      <c r="AC35" s="48"/>
    </row>
    <row r="36" spans="1:29" s="49" customFormat="1" ht="15.95" customHeight="1" x14ac:dyDescent="0.15">
      <c r="A36" s="204"/>
      <c r="B36" s="107"/>
      <c r="C36" s="52"/>
      <c r="D36" s="53"/>
      <c r="E36" s="261"/>
      <c r="F36" s="51"/>
      <c r="G36" s="52"/>
      <c r="H36" s="53"/>
      <c r="I36" s="204"/>
      <c r="J36" s="51"/>
      <c r="K36" s="52"/>
      <c r="L36" s="53"/>
      <c r="M36" s="204"/>
      <c r="N36" s="168"/>
      <c r="O36" s="52"/>
      <c r="P36" s="53"/>
      <c r="Q36" s="204"/>
      <c r="R36" s="51"/>
      <c r="S36" s="52"/>
      <c r="T36" s="53"/>
      <c r="U36" s="261"/>
      <c r="V36" s="51"/>
      <c r="W36" s="52"/>
      <c r="X36" s="53"/>
      <c r="Y36" s="204"/>
      <c r="Z36" s="51"/>
      <c r="AA36" s="52"/>
      <c r="AB36" s="53"/>
      <c r="AC36" s="48"/>
    </row>
    <row r="37" spans="1:29" s="58" customFormat="1" ht="15.95" customHeight="1" x14ac:dyDescent="0.15">
      <c r="A37" s="192"/>
      <c r="B37" s="145" t="s">
        <v>248</v>
      </c>
      <c r="C37" s="87">
        <f>SUM(C33:C36)</f>
        <v>4600</v>
      </c>
      <c r="D37" s="55">
        <f>SUM(D33:D36)</f>
        <v>0</v>
      </c>
      <c r="E37" s="192"/>
      <c r="F37" s="145" t="s">
        <v>248</v>
      </c>
      <c r="G37" s="87">
        <f>SUM(G33:G36)</f>
        <v>680</v>
      </c>
      <c r="H37" s="55">
        <f>SUM(H33:H36)</f>
        <v>0</v>
      </c>
      <c r="I37" s="192"/>
      <c r="J37" s="145" t="s">
        <v>248</v>
      </c>
      <c r="K37" s="87">
        <f>SUM(K33:K36)</f>
        <v>550</v>
      </c>
      <c r="L37" s="55">
        <f>SUM(L33:L36)</f>
        <v>0</v>
      </c>
      <c r="M37" s="192"/>
      <c r="N37" s="145" t="s">
        <v>248</v>
      </c>
      <c r="O37" s="87">
        <f>SUM(O33:O36)</f>
        <v>140</v>
      </c>
      <c r="P37" s="55">
        <f>SUM(P33:P36)</f>
        <v>0</v>
      </c>
      <c r="Q37" s="192"/>
      <c r="R37" s="145"/>
      <c r="S37" s="87"/>
      <c r="T37" s="55"/>
      <c r="U37" s="201"/>
      <c r="V37" s="13"/>
      <c r="W37" s="59"/>
      <c r="X37" s="56"/>
      <c r="Y37" s="192"/>
      <c r="Z37" s="145" t="s">
        <v>248</v>
      </c>
      <c r="AA37" s="87">
        <f>SUM(AA33:AA36)</f>
        <v>250</v>
      </c>
      <c r="AB37" s="55">
        <f>SUM(AB33:AB36)</f>
        <v>0</v>
      </c>
      <c r="AC37" s="57"/>
    </row>
    <row r="38" spans="1:29" ht="15.95" customHeight="1" x14ac:dyDescent="0.15">
      <c r="B38" s="7" t="s">
        <v>499</v>
      </c>
      <c r="F38" s="72"/>
      <c r="J38" s="72"/>
      <c r="N38" s="72"/>
      <c r="R38" s="72"/>
      <c r="V38" s="72"/>
      <c r="W38" s="44"/>
      <c r="Z38" s="72"/>
      <c r="AB38" s="144" t="s">
        <v>688</v>
      </c>
    </row>
    <row r="39" spans="1:29" x14ac:dyDescent="0.15">
      <c r="B39" s="7" t="s">
        <v>663</v>
      </c>
    </row>
  </sheetData>
  <sheetProtection algorithmName="SHA-512" hashValue="yyP4FyqxGcu+kFHfsV7W0ArsNqtjJrUpCFgqogiftduXhQ3FaQW1oDJVvv6/d9DiUKra5vBJ7nIGQ0zvMXFRBg==" saltValue="vaD84xrcQMuHvlo/ePwCEg==" spinCount="100000" sheet="1" objects="1" scenarios="1"/>
  <phoneticPr fontId="10"/>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6"/>
  <sheetViews>
    <sheetView zoomScaleNormal="100" workbookViewId="0">
      <selection activeCell="D7" sqref="D7"/>
    </sheetView>
  </sheetViews>
  <sheetFormatPr defaultRowHeight="13.5" x14ac:dyDescent="0.15"/>
  <cols>
    <col min="1" max="1" width="3.125" style="189" customWidth="1"/>
    <col min="2" max="2" width="7.125" style="39" customWidth="1"/>
    <col min="3" max="3" width="5.625" style="40" customWidth="1"/>
    <col min="4" max="4" width="6.625" style="41" customWidth="1"/>
    <col min="5" max="5" width="3.125" style="189" customWidth="1"/>
    <col min="6" max="6" width="7.125" style="39" customWidth="1"/>
    <col min="7" max="7" width="5.625" style="40" customWidth="1"/>
    <col min="8" max="8" width="6.625" style="41" customWidth="1"/>
    <col min="9" max="9" width="3.125" style="189" customWidth="1"/>
    <col min="10" max="10" width="7.125" style="39" customWidth="1"/>
    <col min="11" max="11" width="5.625" style="40" customWidth="1"/>
    <col min="12" max="12" width="6.625" style="41" customWidth="1"/>
    <col min="13" max="13" width="3.125" style="189" customWidth="1"/>
    <col min="14" max="14" width="7.125" style="39" customWidth="1"/>
    <col min="15" max="15" width="5.625" style="40" customWidth="1"/>
    <col min="16" max="16" width="6.625" style="42" customWidth="1"/>
    <col min="17" max="17" width="3.125" style="189" customWidth="1"/>
    <col min="18" max="18" width="7.125" style="39" customWidth="1"/>
    <col min="19" max="19" width="5.625" style="40" customWidth="1"/>
    <col min="20" max="20" width="6.625" style="42" customWidth="1"/>
    <col min="21" max="21" width="3.125" style="189" customWidth="1"/>
    <col min="22" max="22" width="7.125" style="39" customWidth="1"/>
    <col min="23" max="23" width="5.625" style="40" customWidth="1"/>
    <col min="24" max="24" width="6.625" style="42" customWidth="1"/>
    <col min="25" max="25" width="3.125" style="189"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8"/>
      <c r="B1" s="60"/>
      <c r="C1" s="67"/>
      <c r="D1" s="69"/>
      <c r="E1" s="188"/>
      <c r="F1" s="60"/>
      <c r="G1" s="67"/>
      <c r="H1" s="69"/>
      <c r="I1" s="188"/>
      <c r="J1" s="60"/>
      <c r="K1" s="67"/>
      <c r="L1" s="69"/>
      <c r="M1" s="188"/>
      <c r="N1" s="60"/>
      <c r="O1" s="67"/>
      <c r="P1" s="62"/>
      <c r="Q1" s="188"/>
      <c r="R1" s="60"/>
      <c r="S1" s="169"/>
      <c r="T1" s="62"/>
      <c r="U1" s="188"/>
      <c r="V1" s="60"/>
      <c r="W1" s="67"/>
      <c r="X1" s="62"/>
      <c r="Y1" s="188"/>
      <c r="Z1" s="60"/>
      <c r="AA1" s="67"/>
      <c r="AB1" s="257" t="str">
        <f>高松1!AB1</f>
        <v>2025年3月</v>
      </c>
      <c r="AC1" s="43"/>
    </row>
    <row r="2" spans="1:30" s="70" customFormat="1" ht="15" customHeight="1" x14ac:dyDescent="0.15">
      <c r="A2" s="188"/>
      <c r="B2" s="60"/>
      <c r="C2" s="67"/>
      <c r="D2" s="69"/>
      <c r="E2" s="188"/>
      <c r="F2" s="60"/>
      <c r="G2" s="67"/>
      <c r="H2" s="69"/>
      <c r="I2" s="188"/>
      <c r="J2" s="60"/>
      <c r="K2" s="67"/>
      <c r="L2" s="69"/>
      <c r="M2" s="188"/>
      <c r="N2" s="60"/>
      <c r="O2" s="67"/>
      <c r="P2" s="62"/>
      <c r="Q2" s="188"/>
      <c r="R2" s="60"/>
      <c r="S2" s="67"/>
      <c r="T2" s="62"/>
      <c r="U2" s="188"/>
      <c r="V2" s="60"/>
      <c r="W2" s="67"/>
      <c r="X2" s="62"/>
      <c r="Y2" s="188"/>
      <c r="AA2" s="67"/>
      <c r="AB2" s="34" t="str">
        <f>高松1!AB2</f>
        <v>香川県部数表</v>
      </c>
      <c r="AC2" s="43"/>
      <c r="AD2" s="222"/>
    </row>
    <row r="3" spans="1:30" s="70" customFormat="1" ht="15" customHeight="1" x14ac:dyDescent="0.15">
      <c r="A3" s="188"/>
      <c r="B3" s="60"/>
      <c r="C3" s="67"/>
      <c r="D3" s="69"/>
      <c r="E3" s="188"/>
      <c r="F3" s="60"/>
      <c r="G3" s="67"/>
      <c r="H3" s="69"/>
      <c r="I3" s="188"/>
      <c r="J3" s="60"/>
      <c r="K3" s="67"/>
      <c r="L3" s="69"/>
      <c r="M3" s="188"/>
      <c r="N3" s="60"/>
      <c r="O3" s="67"/>
      <c r="P3" s="62"/>
      <c r="Q3" s="188"/>
      <c r="R3" s="60"/>
      <c r="S3" s="67"/>
      <c r="T3" s="62"/>
      <c r="U3" s="188"/>
      <c r="V3" s="60"/>
      <c r="W3" s="67"/>
      <c r="X3" s="62"/>
      <c r="Y3" s="188"/>
      <c r="Z3" s="60"/>
      <c r="AA3" s="67"/>
      <c r="AB3" s="89" t="s">
        <v>193</v>
      </c>
      <c r="AC3" s="43"/>
    </row>
    <row r="4" spans="1:30" ht="5.0999999999999996" customHeight="1" x14ac:dyDescent="0.15"/>
    <row r="5" spans="1:30" ht="15.95" customHeight="1" x14ac:dyDescent="0.15">
      <c r="A5" s="190"/>
      <c r="B5" s="3" t="s">
        <v>306</v>
      </c>
      <c r="C5" s="4" t="s">
        <v>2</v>
      </c>
      <c r="D5" s="5" t="s">
        <v>3</v>
      </c>
      <c r="E5" s="190"/>
      <c r="F5" s="3" t="s">
        <v>4</v>
      </c>
      <c r="G5" s="4" t="s">
        <v>2</v>
      </c>
      <c r="H5" s="5" t="s">
        <v>3</v>
      </c>
      <c r="I5" s="190"/>
      <c r="J5" s="3" t="s">
        <v>305</v>
      </c>
      <c r="K5" s="4" t="s">
        <v>2</v>
      </c>
      <c r="L5" s="5" t="s">
        <v>3</v>
      </c>
      <c r="M5" s="190"/>
      <c r="N5" s="3" t="s">
        <v>304</v>
      </c>
      <c r="O5" s="4" t="s">
        <v>2</v>
      </c>
      <c r="P5" s="5" t="s">
        <v>3</v>
      </c>
      <c r="Q5" s="190"/>
      <c r="R5" s="3" t="s">
        <v>303</v>
      </c>
      <c r="S5" s="4" t="s">
        <v>2</v>
      </c>
      <c r="T5" s="5" t="s">
        <v>3</v>
      </c>
      <c r="U5" s="190"/>
      <c r="V5" s="3"/>
      <c r="W5" s="4"/>
      <c r="X5" s="5"/>
      <c r="Y5" s="190"/>
      <c r="Z5" s="3" t="s">
        <v>302</v>
      </c>
      <c r="AA5" s="4" t="s">
        <v>2</v>
      </c>
      <c r="AB5" s="5" t="s">
        <v>3</v>
      </c>
      <c r="AC5" s="46">
        <v>2</v>
      </c>
      <c r="AD5" s="47"/>
    </row>
    <row r="6" spans="1:30" ht="15.95" customHeight="1" x14ac:dyDescent="0.15">
      <c r="A6" s="191"/>
      <c r="B6" s="146" t="s">
        <v>404</v>
      </c>
      <c r="C6" s="79"/>
      <c r="D6" s="80"/>
      <c r="E6" s="194"/>
      <c r="F6" s="78"/>
      <c r="G6" s="79"/>
      <c r="H6" s="80"/>
      <c r="I6" s="196"/>
      <c r="J6" s="78"/>
      <c r="K6" s="86" t="s">
        <v>405</v>
      </c>
      <c r="L6" s="84">
        <f>C15+G15+K15+O15+S15+W15+AA15</f>
        <v>27500</v>
      </c>
      <c r="M6" s="196"/>
      <c r="N6" s="78"/>
      <c r="O6" s="86" t="s">
        <v>406</v>
      </c>
      <c r="P6" s="185">
        <f>D15+H15+L15+P15+T15+X15+AB15</f>
        <v>0</v>
      </c>
      <c r="Q6" s="198"/>
      <c r="R6" s="81"/>
      <c r="S6" s="82"/>
      <c r="T6" s="83"/>
      <c r="U6" s="200"/>
      <c r="V6" s="186"/>
      <c r="W6" s="186"/>
      <c r="X6" s="186"/>
      <c r="Y6" s="200"/>
      <c r="Z6" s="186"/>
      <c r="AA6" s="186"/>
      <c r="AB6" s="187"/>
      <c r="AC6" s="64"/>
      <c r="AD6" s="47"/>
    </row>
    <row r="7" spans="1:30" s="49" customFormat="1" ht="15.95" customHeight="1" x14ac:dyDescent="0.15">
      <c r="A7" s="209" t="s">
        <v>121</v>
      </c>
      <c r="B7" s="223" t="s">
        <v>99</v>
      </c>
      <c r="C7" s="224">
        <v>2600</v>
      </c>
      <c r="D7" s="176"/>
      <c r="E7" s="209" t="s">
        <v>277</v>
      </c>
      <c r="F7" s="223" t="s">
        <v>387</v>
      </c>
      <c r="G7" s="224">
        <v>1400</v>
      </c>
      <c r="H7" s="176"/>
      <c r="I7" s="209"/>
      <c r="J7" s="223"/>
      <c r="K7" s="275"/>
      <c r="L7" s="176"/>
      <c r="M7" s="209" t="s">
        <v>527</v>
      </c>
      <c r="N7" s="223" t="s">
        <v>101</v>
      </c>
      <c r="O7" s="275">
        <v>300</v>
      </c>
      <c r="P7" s="176"/>
      <c r="Q7" s="209" t="s">
        <v>674</v>
      </c>
      <c r="R7" s="223" t="s">
        <v>690</v>
      </c>
      <c r="S7" s="275">
        <v>160</v>
      </c>
      <c r="T7" s="176"/>
      <c r="U7" s="209"/>
      <c r="V7" s="223"/>
      <c r="W7" s="275"/>
      <c r="X7" s="176"/>
      <c r="Y7" s="209"/>
      <c r="Z7" s="223"/>
      <c r="AA7" s="275"/>
      <c r="AB7" s="50"/>
      <c r="AC7" s="43" t="s">
        <v>33</v>
      </c>
    </row>
    <row r="8" spans="1:30" s="49" customFormat="1" ht="15.95" customHeight="1" x14ac:dyDescent="0.15">
      <c r="A8" s="209"/>
      <c r="B8" s="223"/>
      <c r="C8" s="287"/>
      <c r="D8" s="176"/>
      <c r="E8" s="209" t="s">
        <v>278</v>
      </c>
      <c r="F8" s="223" t="s">
        <v>585</v>
      </c>
      <c r="G8" s="224">
        <v>200</v>
      </c>
      <c r="H8" s="176"/>
      <c r="I8" s="209" t="s">
        <v>167</v>
      </c>
      <c r="J8" s="223" t="s">
        <v>102</v>
      </c>
      <c r="K8" s="287">
        <v>1100</v>
      </c>
      <c r="L8" s="176"/>
      <c r="M8" s="209" t="s">
        <v>528</v>
      </c>
      <c r="N8" s="223" t="s">
        <v>102</v>
      </c>
      <c r="O8" s="224">
        <v>450</v>
      </c>
      <c r="P8" s="176"/>
      <c r="Q8" s="209"/>
      <c r="R8" s="223"/>
      <c r="S8" s="224"/>
      <c r="T8" s="176"/>
      <c r="U8" s="209"/>
      <c r="V8" s="223"/>
      <c r="W8" s="224"/>
      <c r="X8" s="176"/>
      <c r="Y8" s="209" t="s">
        <v>167</v>
      </c>
      <c r="Z8" s="223" t="s">
        <v>386</v>
      </c>
      <c r="AA8" s="224">
        <v>300</v>
      </c>
      <c r="AB8" s="50"/>
      <c r="AC8" s="48" t="s">
        <v>34</v>
      </c>
    </row>
    <row r="9" spans="1:30" s="49" customFormat="1" ht="15.95" customHeight="1" x14ac:dyDescent="0.15">
      <c r="A9" s="209" t="s">
        <v>123</v>
      </c>
      <c r="B9" s="223" t="s">
        <v>692</v>
      </c>
      <c r="C9" s="287">
        <v>3000</v>
      </c>
      <c r="D9" s="176"/>
      <c r="E9" s="209" t="s">
        <v>279</v>
      </c>
      <c r="F9" s="223" t="s">
        <v>386</v>
      </c>
      <c r="G9" s="224">
        <v>900</v>
      </c>
      <c r="H9" s="176"/>
      <c r="I9" s="209" t="s">
        <v>168</v>
      </c>
      <c r="J9" s="223" t="s">
        <v>487</v>
      </c>
      <c r="K9" s="224">
        <v>750</v>
      </c>
      <c r="L9" s="176"/>
      <c r="M9" s="209" t="s">
        <v>529</v>
      </c>
      <c r="N9" s="223" t="s">
        <v>98</v>
      </c>
      <c r="O9" s="224">
        <v>590</v>
      </c>
      <c r="P9" s="176"/>
      <c r="Q9" s="209"/>
      <c r="R9" s="223"/>
      <c r="S9" s="224"/>
      <c r="T9" s="176"/>
      <c r="U9" s="209"/>
      <c r="V9" s="223"/>
      <c r="W9" s="224"/>
      <c r="X9" s="176"/>
      <c r="Y9" s="209" t="s">
        <v>168</v>
      </c>
      <c r="Z9" s="223" t="s">
        <v>487</v>
      </c>
      <c r="AA9" s="224">
        <v>200</v>
      </c>
      <c r="AB9" s="50"/>
      <c r="AC9" s="48" t="s">
        <v>35</v>
      </c>
    </row>
    <row r="10" spans="1:30" s="49" customFormat="1" ht="15.95" customHeight="1" x14ac:dyDescent="0.15">
      <c r="A10" s="209" t="s">
        <v>124</v>
      </c>
      <c r="B10" s="223" t="s">
        <v>761</v>
      </c>
      <c r="C10" s="287">
        <v>2850</v>
      </c>
      <c r="D10" s="176"/>
      <c r="E10" s="209" t="s">
        <v>522</v>
      </c>
      <c r="F10" s="223" t="s">
        <v>571</v>
      </c>
      <c r="G10" s="224">
        <v>350</v>
      </c>
      <c r="H10" s="176"/>
      <c r="I10" s="209"/>
      <c r="J10" s="223"/>
      <c r="K10" s="224"/>
      <c r="L10" s="176"/>
      <c r="M10" s="209"/>
      <c r="N10" s="223"/>
      <c r="O10" s="224"/>
      <c r="P10" s="176"/>
      <c r="Q10" s="209"/>
      <c r="R10" s="223"/>
      <c r="S10" s="224"/>
      <c r="T10" s="176"/>
      <c r="U10" s="209"/>
      <c r="V10" s="223"/>
      <c r="W10" s="224"/>
      <c r="X10" s="176"/>
      <c r="Y10" s="209"/>
      <c r="Z10" s="223"/>
      <c r="AA10" s="224"/>
      <c r="AB10" s="50"/>
      <c r="AC10" s="48">
        <v>2</v>
      </c>
    </row>
    <row r="11" spans="1:30" s="49" customFormat="1" ht="15.95" customHeight="1" x14ac:dyDescent="0.15">
      <c r="A11" s="209" t="s">
        <v>125</v>
      </c>
      <c r="B11" s="223" t="s">
        <v>347</v>
      </c>
      <c r="C11" s="287">
        <v>1850</v>
      </c>
      <c r="D11" s="176"/>
      <c r="E11" s="209" t="s">
        <v>282</v>
      </c>
      <c r="F11" s="223" t="s">
        <v>97</v>
      </c>
      <c r="G11" s="224">
        <v>560</v>
      </c>
      <c r="H11" s="176"/>
      <c r="I11" s="209" t="s">
        <v>169</v>
      </c>
      <c r="J11" s="223" t="s">
        <v>488</v>
      </c>
      <c r="K11" s="287">
        <v>400</v>
      </c>
      <c r="L11" s="176"/>
      <c r="M11" s="209"/>
      <c r="N11" s="223"/>
      <c r="O11" s="224"/>
      <c r="P11" s="176"/>
      <c r="Q11" s="209"/>
      <c r="R11" s="223"/>
      <c r="S11" s="224"/>
      <c r="T11" s="176"/>
      <c r="U11" s="209"/>
      <c r="V11" s="223"/>
      <c r="W11" s="224"/>
      <c r="X11" s="176"/>
      <c r="Y11" s="209" t="s">
        <v>169</v>
      </c>
      <c r="Z11" s="223" t="s">
        <v>488</v>
      </c>
      <c r="AA11" s="287">
        <v>300</v>
      </c>
      <c r="AB11" s="50"/>
      <c r="AC11" s="48"/>
    </row>
    <row r="12" spans="1:30" s="49" customFormat="1" ht="15.95" customHeight="1" x14ac:dyDescent="0.15">
      <c r="A12" s="209" t="s">
        <v>126</v>
      </c>
      <c r="B12" s="223" t="s">
        <v>647</v>
      </c>
      <c r="C12" s="287">
        <v>2600</v>
      </c>
      <c r="D12" s="176"/>
      <c r="E12" s="209" t="s">
        <v>586</v>
      </c>
      <c r="F12" s="223" t="s">
        <v>587</v>
      </c>
      <c r="G12" s="224">
        <v>250</v>
      </c>
      <c r="H12" s="176"/>
      <c r="I12" s="209" t="s">
        <v>171</v>
      </c>
      <c r="J12" s="223" t="s">
        <v>490</v>
      </c>
      <c r="K12" s="287">
        <v>840</v>
      </c>
      <c r="L12" s="176"/>
      <c r="M12" s="209"/>
      <c r="N12" s="223"/>
      <c r="O12" s="224"/>
      <c r="P12" s="176"/>
      <c r="Q12" s="209"/>
      <c r="R12" s="223"/>
      <c r="S12" s="224"/>
      <c r="T12" s="176"/>
      <c r="U12" s="209"/>
      <c r="V12" s="223"/>
      <c r="W12" s="224"/>
      <c r="X12" s="176"/>
      <c r="Y12" s="209" t="s">
        <v>171</v>
      </c>
      <c r="Z12" s="223" t="s">
        <v>494</v>
      </c>
      <c r="AA12" s="287">
        <v>250</v>
      </c>
      <c r="AB12" s="50"/>
      <c r="AC12" s="48"/>
    </row>
    <row r="13" spans="1:30" s="49" customFormat="1" ht="15.95" customHeight="1" x14ac:dyDescent="0.15">
      <c r="A13" s="209" t="s">
        <v>127</v>
      </c>
      <c r="B13" s="223" t="s">
        <v>501</v>
      </c>
      <c r="C13" s="224">
        <v>1850</v>
      </c>
      <c r="D13" s="176"/>
      <c r="E13" s="209"/>
      <c r="F13" s="223"/>
      <c r="G13" s="224"/>
      <c r="H13" s="176"/>
      <c r="I13" s="209" t="s">
        <v>631</v>
      </c>
      <c r="J13" s="223" t="s">
        <v>632</v>
      </c>
      <c r="K13" s="287">
        <v>300</v>
      </c>
      <c r="L13" s="176"/>
      <c r="M13" s="209"/>
      <c r="N13" s="223"/>
      <c r="O13" s="224"/>
      <c r="P13" s="176"/>
      <c r="Q13" s="209"/>
      <c r="R13" s="223"/>
      <c r="S13" s="224"/>
      <c r="T13" s="176"/>
      <c r="U13" s="209"/>
      <c r="V13" s="223"/>
      <c r="W13" s="224"/>
      <c r="X13" s="176"/>
      <c r="Y13" s="209" t="s">
        <v>631</v>
      </c>
      <c r="Z13" s="223" t="s">
        <v>632</v>
      </c>
      <c r="AA13" s="287">
        <v>200</v>
      </c>
      <c r="AB13" s="50"/>
      <c r="AC13" s="48"/>
    </row>
    <row r="14" spans="1:30" s="49" customFormat="1" ht="15.95" customHeight="1" x14ac:dyDescent="0.15">
      <c r="A14" s="204" t="s">
        <v>128</v>
      </c>
      <c r="B14" s="51" t="s">
        <v>7</v>
      </c>
      <c r="C14" s="52">
        <v>2950</v>
      </c>
      <c r="D14" s="252"/>
      <c r="E14" s="204"/>
      <c r="F14" s="51"/>
      <c r="G14" s="52"/>
      <c r="H14" s="252"/>
      <c r="I14" s="204"/>
      <c r="J14" s="51"/>
      <c r="K14" s="52"/>
      <c r="L14" s="252"/>
      <c r="M14" s="204"/>
      <c r="N14" s="51"/>
      <c r="O14" s="52"/>
      <c r="P14" s="252"/>
      <c r="Q14" s="204"/>
      <c r="R14" s="51"/>
      <c r="S14" s="52"/>
      <c r="T14" s="252"/>
      <c r="U14" s="204"/>
      <c r="V14" s="51"/>
      <c r="W14" s="52"/>
      <c r="X14" s="252"/>
      <c r="Y14" s="204"/>
      <c r="Z14" s="51"/>
      <c r="AA14" s="288"/>
      <c r="AB14" s="53"/>
      <c r="AC14" s="48"/>
    </row>
    <row r="15" spans="1:30" s="58" customFormat="1" ht="15.95" customHeight="1" x14ac:dyDescent="0.15">
      <c r="A15" s="192"/>
      <c r="B15" s="145" t="s">
        <v>248</v>
      </c>
      <c r="C15" s="87">
        <f>SUM(C7:C14)</f>
        <v>17700</v>
      </c>
      <c r="D15" s="55">
        <f>SUM(D7:D14)</f>
        <v>0</v>
      </c>
      <c r="E15" s="192"/>
      <c r="F15" s="145" t="s">
        <v>248</v>
      </c>
      <c r="G15" s="87">
        <f>SUM(G7:G14)</f>
        <v>3660</v>
      </c>
      <c r="H15" s="55">
        <f>SUM(H7:H14)</f>
        <v>0</v>
      </c>
      <c r="I15" s="192"/>
      <c r="J15" s="145" t="s">
        <v>248</v>
      </c>
      <c r="K15" s="87">
        <f>SUM(K7:K14)</f>
        <v>3390</v>
      </c>
      <c r="L15" s="55">
        <f>SUM(L7:L14)</f>
        <v>0</v>
      </c>
      <c r="M15" s="192"/>
      <c r="N15" s="145" t="s">
        <v>248</v>
      </c>
      <c r="O15" s="87">
        <f>SUM(O7:O14)</f>
        <v>1340</v>
      </c>
      <c r="P15" s="55">
        <f>SUM(P7:P14)</f>
        <v>0</v>
      </c>
      <c r="Q15" s="192"/>
      <c r="R15" s="145" t="s">
        <v>344</v>
      </c>
      <c r="S15" s="87">
        <f>SUM(S7:S14)</f>
        <v>160</v>
      </c>
      <c r="T15" s="55">
        <f>SUM(T7:T14)</f>
        <v>0</v>
      </c>
      <c r="U15" s="201"/>
      <c r="V15" s="13"/>
      <c r="W15" s="54"/>
      <c r="X15" s="56"/>
      <c r="Y15" s="192"/>
      <c r="Z15" s="145" t="s">
        <v>248</v>
      </c>
      <c r="AA15" s="87">
        <f>SUM(AA7:AA14)</f>
        <v>1250</v>
      </c>
      <c r="AB15" s="55">
        <f>SUM(AB7:AB14)</f>
        <v>0</v>
      </c>
      <c r="AC15" s="57"/>
    </row>
    <row r="16" spans="1:30" s="58" customFormat="1" ht="15.95" customHeight="1" x14ac:dyDescent="0.15">
      <c r="A16" s="191"/>
      <c r="B16" s="146" t="s">
        <v>407</v>
      </c>
      <c r="C16" s="79"/>
      <c r="D16" s="80"/>
      <c r="E16" s="194"/>
      <c r="F16" s="78"/>
      <c r="G16" s="79"/>
      <c r="H16" s="80"/>
      <c r="I16" s="196"/>
      <c r="J16" s="78"/>
      <c r="K16" s="86" t="s">
        <v>408</v>
      </c>
      <c r="L16" s="84">
        <f>C22+G22+K22+O22+S22+W22+AA22</f>
        <v>11460</v>
      </c>
      <c r="M16" s="196"/>
      <c r="N16" s="78"/>
      <c r="O16" s="86" t="s">
        <v>409</v>
      </c>
      <c r="P16" s="185">
        <f>D22+H22+L22+P22+T22+X22+AB22</f>
        <v>0</v>
      </c>
      <c r="Q16" s="198"/>
      <c r="R16" s="81"/>
      <c r="S16" s="82"/>
      <c r="T16" s="83"/>
      <c r="U16" s="200"/>
      <c r="V16" s="186"/>
      <c r="W16" s="186"/>
      <c r="X16" s="186"/>
      <c r="Y16" s="200"/>
      <c r="Z16" s="186"/>
      <c r="AA16" s="186"/>
      <c r="AB16" s="187"/>
      <c r="AC16" s="57"/>
    </row>
    <row r="17" spans="1:30" s="49" customFormat="1" ht="15.95" customHeight="1" x14ac:dyDescent="0.15">
      <c r="A17" s="209" t="s">
        <v>129</v>
      </c>
      <c r="B17" s="223" t="s">
        <v>95</v>
      </c>
      <c r="C17" s="224">
        <v>1850</v>
      </c>
      <c r="D17" s="176"/>
      <c r="E17" s="209" t="s">
        <v>280</v>
      </c>
      <c r="F17" s="223" t="s">
        <v>479</v>
      </c>
      <c r="G17" s="224">
        <v>300</v>
      </c>
      <c r="H17" s="176"/>
      <c r="I17" s="209" t="s">
        <v>170</v>
      </c>
      <c r="J17" s="223" t="s">
        <v>489</v>
      </c>
      <c r="K17" s="287">
        <v>780</v>
      </c>
      <c r="L17" s="50"/>
      <c r="M17" s="209" t="s">
        <v>530</v>
      </c>
      <c r="N17" s="223" t="s">
        <v>693</v>
      </c>
      <c r="O17" s="224">
        <v>150</v>
      </c>
      <c r="P17" s="176"/>
      <c r="Q17" s="209" t="s">
        <v>189</v>
      </c>
      <c r="R17" s="223" t="s">
        <v>188</v>
      </c>
      <c r="S17" s="224">
        <v>110</v>
      </c>
      <c r="T17" s="176"/>
      <c r="U17" s="209"/>
      <c r="V17" s="223"/>
      <c r="W17" s="224"/>
      <c r="X17" s="176"/>
      <c r="Y17" s="209" t="s">
        <v>170</v>
      </c>
      <c r="Z17" s="223" t="s">
        <v>489</v>
      </c>
      <c r="AA17" s="287">
        <v>650</v>
      </c>
      <c r="AB17" s="50"/>
      <c r="AC17" s="48"/>
    </row>
    <row r="18" spans="1:30" s="49" customFormat="1" ht="15.95" customHeight="1" x14ac:dyDescent="0.15">
      <c r="A18" s="209" t="s">
        <v>130</v>
      </c>
      <c r="B18" s="223" t="s">
        <v>770</v>
      </c>
      <c r="C18" s="224">
        <v>1300</v>
      </c>
      <c r="D18" s="176"/>
      <c r="E18" s="209" t="s">
        <v>281</v>
      </c>
      <c r="F18" s="223" t="s">
        <v>88</v>
      </c>
      <c r="G18" s="287">
        <v>750</v>
      </c>
      <c r="H18" s="50"/>
      <c r="I18" s="209"/>
      <c r="J18" s="223"/>
      <c r="K18" s="224"/>
      <c r="L18" s="50"/>
      <c r="M18" s="209" t="s">
        <v>578</v>
      </c>
      <c r="N18" s="223" t="s">
        <v>658</v>
      </c>
      <c r="O18" s="224">
        <v>20</v>
      </c>
      <c r="P18" s="50"/>
      <c r="Q18" s="209"/>
      <c r="R18" s="223"/>
      <c r="S18" s="224"/>
      <c r="T18" s="176"/>
      <c r="U18" s="209"/>
      <c r="V18" s="223"/>
      <c r="W18" s="224"/>
      <c r="X18" s="176"/>
      <c r="Y18" s="209"/>
      <c r="Z18" s="223"/>
      <c r="AA18" s="224"/>
      <c r="AB18" s="50"/>
      <c r="AC18" s="48"/>
    </row>
    <row r="19" spans="1:30" s="49" customFormat="1" ht="15.95" customHeight="1" x14ac:dyDescent="0.15">
      <c r="A19" s="209" t="s">
        <v>131</v>
      </c>
      <c r="B19" s="223" t="s">
        <v>664</v>
      </c>
      <c r="C19" s="224">
        <v>3200</v>
      </c>
      <c r="D19" s="176"/>
      <c r="E19" s="209"/>
      <c r="F19" s="223"/>
      <c r="G19" s="224"/>
      <c r="H19" s="50"/>
      <c r="I19" s="209"/>
      <c r="J19" s="223"/>
      <c r="K19" s="224"/>
      <c r="L19" s="176"/>
      <c r="M19" s="209"/>
      <c r="N19" s="223"/>
      <c r="O19" s="224"/>
      <c r="P19" s="50"/>
      <c r="Q19" s="209"/>
      <c r="R19" s="223"/>
      <c r="S19" s="224"/>
      <c r="T19" s="176"/>
      <c r="U19" s="209"/>
      <c r="V19" s="223"/>
      <c r="W19" s="224"/>
      <c r="X19" s="176"/>
      <c r="Y19" s="209"/>
      <c r="Z19" s="223"/>
      <c r="AA19" s="224"/>
      <c r="AB19" s="50"/>
      <c r="AC19" s="48"/>
    </row>
    <row r="20" spans="1:30" s="49" customFormat="1" ht="15.95" customHeight="1" x14ac:dyDescent="0.15">
      <c r="A20" s="209"/>
      <c r="B20" s="223"/>
      <c r="C20" s="224"/>
      <c r="D20" s="176"/>
      <c r="E20" s="209"/>
      <c r="F20" s="223"/>
      <c r="G20" s="224"/>
      <c r="H20" s="176"/>
      <c r="I20" s="209"/>
      <c r="J20" s="223"/>
      <c r="K20" s="224"/>
      <c r="L20" s="176"/>
      <c r="M20" s="209"/>
      <c r="N20" s="223"/>
      <c r="O20" s="224"/>
      <c r="P20" s="176"/>
      <c r="Q20" s="209"/>
      <c r="R20" s="223"/>
      <c r="S20" s="224"/>
      <c r="T20" s="176"/>
      <c r="U20" s="209"/>
      <c r="V20" s="223"/>
      <c r="W20" s="224"/>
      <c r="X20" s="176"/>
      <c r="Y20" s="209"/>
      <c r="Z20" s="223"/>
      <c r="AA20" s="224"/>
      <c r="AB20" s="50"/>
      <c r="AC20" s="48"/>
    </row>
    <row r="21" spans="1:30" s="49" customFormat="1" ht="15.95" customHeight="1" x14ac:dyDescent="0.15">
      <c r="A21" s="204" t="s">
        <v>132</v>
      </c>
      <c r="B21" s="51" t="s">
        <v>665</v>
      </c>
      <c r="C21" s="52">
        <v>2350</v>
      </c>
      <c r="D21" s="252"/>
      <c r="E21" s="204"/>
      <c r="F21" s="51"/>
      <c r="G21" s="52"/>
      <c r="H21" s="252"/>
      <c r="I21" s="204"/>
      <c r="J21" s="51"/>
      <c r="K21" s="52"/>
      <c r="L21" s="252"/>
      <c r="M21" s="204"/>
      <c r="N21" s="51"/>
      <c r="O21" s="52"/>
      <c r="P21" s="252"/>
      <c r="Q21" s="204"/>
      <c r="R21" s="51"/>
      <c r="S21" s="52"/>
      <c r="T21" s="252"/>
      <c r="U21" s="204"/>
      <c r="V21" s="51"/>
      <c r="W21" s="52"/>
      <c r="X21" s="252"/>
      <c r="Y21" s="204"/>
      <c r="Z21" s="51"/>
      <c r="AA21" s="52"/>
      <c r="AB21" s="53"/>
      <c r="AC21" s="48"/>
    </row>
    <row r="22" spans="1:30" s="58" customFormat="1" ht="15.95" customHeight="1" x14ac:dyDescent="0.15">
      <c r="A22" s="192"/>
      <c r="B22" s="145" t="s">
        <v>248</v>
      </c>
      <c r="C22" s="87">
        <f>SUM(C17:C21)</f>
        <v>8700</v>
      </c>
      <c r="D22" s="55">
        <f>SUM(D17:D21)</f>
        <v>0</v>
      </c>
      <c r="E22" s="192"/>
      <c r="F22" s="145" t="s">
        <v>248</v>
      </c>
      <c r="G22" s="87">
        <f>SUM(G17:G21)</f>
        <v>1050</v>
      </c>
      <c r="H22" s="55">
        <f>SUM(H17:H21)</f>
        <v>0</v>
      </c>
      <c r="I22" s="192"/>
      <c r="J22" s="145" t="s">
        <v>248</v>
      </c>
      <c r="K22" s="87">
        <f>SUM(K17:K21)</f>
        <v>780</v>
      </c>
      <c r="L22" s="55">
        <f>SUM(L17:L21)</f>
        <v>0</v>
      </c>
      <c r="M22" s="192"/>
      <c r="N22" s="145" t="s">
        <v>248</v>
      </c>
      <c r="O22" s="87">
        <f>SUM(O17:O21)</f>
        <v>170</v>
      </c>
      <c r="P22" s="55">
        <f>SUM(P17:P21)</f>
        <v>0</v>
      </c>
      <c r="Q22" s="192"/>
      <c r="R22" s="145" t="s">
        <v>248</v>
      </c>
      <c r="S22" s="87">
        <f>SUM(S17:S21)</f>
        <v>110</v>
      </c>
      <c r="T22" s="55">
        <f>SUM(T17:T21)</f>
        <v>0</v>
      </c>
      <c r="U22" s="201"/>
      <c r="V22" s="13"/>
      <c r="W22" s="87"/>
      <c r="X22" s="55"/>
      <c r="Y22" s="192"/>
      <c r="Z22" s="145" t="s">
        <v>248</v>
      </c>
      <c r="AA22" s="87">
        <f>SUM(AA17:AA21)</f>
        <v>650</v>
      </c>
      <c r="AB22" s="55">
        <f>SUM(AB17:AB21)</f>
        <v>0</v>
      </c>
      <c r="AC22" s="57"/>
    </row>
    <row r="23" spans="1:30" ht="15.95" customHeight="1" x14ac:dyDescent="0.15">
      <c r="A23" s="191"/>
      <c r="B23" s="146" t="s">
        <v>426</v>
      </c>
      <c r="C23" s="79"/>
      <c r="D23" s="80"/>
      <c r="E23" s="194"/>
      <c r="F23" s="78"/>
      <c r="G23" s="79"/>
      <c r="H23" s="80"/>
      <c r="I23" s="196"/>
      <c r="J23" s="78"/>
      <c r="K23" s="86" t="s">
        <v>427</v>
      </c>
      <c r="L23" s="84">
        <f>C29+G29+K29+O29+S29+W29+AA29</f>
        <v>8880</v>
      </c>
      <c r="M23" s="196"/>
      <c r="N23" s="78"/>
      <c r="O23" s="86" t="s">
        <v>428</v>
      </c>
      <c r="P23" s="185">
        <f>D29+H29+L29+P29+T29+X29+AB29</f>
        <v>0</v>
      </c>
      <c r="Q23" s="198"/>
      <c r="R23" s="81"/>
      <c r="S23" s="82"/>
      <c r="T23" s="83"/>
      <c r="U23" s="200"/>
      <c r="V23" s="186"/>
      <c r="W23" s="186"/>
      <c r="X23" s="186"/>
      <c r="Y23" s="200"/>
      <c r="Z23" s="186"/>
      <c r="AA23" s="186"/>
      <c r="AB23" s="187"/>
      <c r="AC23" s="64"/>
      <c r="AD23" s="47"/>
    </row>
    <row r="24" spans="1:30" s="49" customFormat="1" ht="15.95" customHeight="1" x14ac:dyDescent="0.15">
      <c r="A24" s="209" t="s">
        <v>137</v>
      </c>
      <c r="B24" s="223" t="s">
        <v>594</v>
      </c>
      <c r="C24" s="275">
        <v>1400</v>
      </c>
      <c r="D24" s="278"/>
      <c r="E24" s="209" t="s">
        <v>286</v>
      </c>
      <c r="F24" s="223" t="s">
        <v>459</v>
      </c>
      <c r="G24" s="275">
        <v>930</v>
      </c>
      <c r="H24" s="278"/>
      <c r="I24" s="209" t="s">
        <v>172</v>
      </c>
      <c r="J24" s="223" t="s">
        <v>115</v>
      </c>
      <c r="K24" s="275">
        <v>360</v>
      </c>
      <c r="L24" s="278"/>
      <c r="M24" s="209" t="s">
        <v>531</v>
      </c>
      <c r="N24" s="223" t="s">
        <v>493</v>
      </c>
      <c r="O24" s="275">
        <v>150</v>
      </c>
      <c r="P24" s="278"/>
      <c r="Q24" s="209"/>
      <c r="R24" s="223" t="s">
        <v>442</v>
      </c>
      <c r="S24" s="275"/>
      <c r="T24" s="278"/>
      <c r="U24" s="209"/>
      <c r="V24" s="223"/>
      <c r="W24" s="275"/>
      <c r="X24" s="278"/>
      <c r="Y24" s="209" t="s">
        <v>172</v>
      </c>
      <c r="Z24" s="223" t="s">
        <v>119</v>
      </c>
      <c r="AA24" s="275">
        <v>270</v>
      </c>
      <c r="AB24" s="279"/>
      <c r="AC24" s="43"/>
    </row>
    <row r="25" spans="1:30" s="49" customFormat="1" ht="15.95" customHeight="1" x14ac:dyDescent="0.15">
      <c r="A25" s="209" t="s">
        <v>138</v>
      </c>
      <c r="B25" s="223" t="s">
        <v>672</v>
      </c>
      <c r="C25" s="224">
        <v>1800</v>
      </c>
      <c r="D25" s="176"/>
      <c r="E25" s="209"/>
      <c r="F25" s="223"/>
      <c r="G25" s="224"/>
      <c r="H25" s="50"/>
      <c r="I25" s="209"/>
      <c r="J25" s="168"/>
      <c r="K25" s="224"/>
      <c r="L25" s="176"/>
      <c r="M25" s="209"/>
      <c r="N25" s="168" t="s">
        <v>771</v>
      </c>
      <c r="O25" s="224"/>
      <c r="P25" s="50"/>
      <c r="Q25" s="209"/>
      <c r="R25" s="223"/>
      <c r="S25" s="224"/>
      <c r="T25" s="50"/>
      <c r="U25" s="209"/>
      <c r="V25" s="223"/>
      <c r="W25" s="224"/>
      <c r="X25" s="50"/>
      <c r="Y25" s="209"/>
      <c r="Z25" s="223"/>
      <c r="AA25" s="224"/>
      <c r="AB25" s="50"/>
      <c r="AC25" s="48"/>
    </row>
    <row r="26" spans="1:30" s="49" customFormat="1" ht="15.95" customHeight="1" x14ac:dyDescent="0.15">
      <c r="A26" s="209" t="s">
        <v>139</v>
      </c>
      <c r="B26" s="223" t="s">
        <v>756</v>
      </c>
      <c r="C26" s="224">
        <v>1450</v>
      </c>
      <c r="D26" s="176"/>
      <c r="E26" s="209"/>
      <c r="F26" s="223"/>
      <c r="G26" s="224"/>
      <c r="H26" s="50"/>
      <c r="I26" s="209"/>
      <c r="J26" s="223"/>
      <c r="K26" s="224"/>
      <c r="L26" s="176"/>
      <c r="M26" s="209"/>
      <c r="N26" s="223"/>
      <c r="O26" s="224"/>
      <c r="P26" s="50"/>
      <c r="Q26" s="209"/>
      <c r="R26" s="223"/>
      <c r="S26" s="224"/>
      <c r="T26" s="50"/>
      <c r="U26" s="209"/>
      <c r="V26" s="223"/>
      <c r="W26" s="224"/>
      <c r="X26" s="50"/>
      <c r="Y26" s="209"/>
      <c r="Z26" s="223"/>
      <c r="AA26" s="224"/>
      <c r="AB26" s="50"/>
      <c r="AC26" s="48"/>
    </row>
    <row r="27" spans="1:30" s="49" customFormat="1" ht="15.95" customHeight="1" x14ac:dyDescent="0.15">
      <c r="A27" s="209" t="s">
        <v>140</v>
      </c>
      <c r="B27" s="223" t="s">
        <v>757</v>
      </c>
      <c r="C27" s="224">
        <v>1500</v>
      </c>
      <c r="D27" s="176"/>
      <c r="E27" s="209" t="s">
        <v>287</v>
      </c>
      <c r="F27" s="223" t="s">
        <v>460</v>
      </c>
      <c r="G27" s="224">
        <v>150</v>
      </c>
      <c r="H27" s="50"/>
      <c r="I27" s="209"/>
      <c r="J27" s="223"/>
      <c r="K27" s="224"/>
      <c r="L27" s="176"/>
      <c r="M27" s="209"/>
      <c r="N27" s="223"/>
      <c r="O27" s="224"/>
      <c r="P27" s="50"/>
      <c r="Q27" s="209"/>
      <c r="R27" s="223"/>
      <c r="S27" s="224"/>
      <c r="T27" s="50"/>
      <c r="U27" s="209"/>
      <c r="V27" s="223"/>
      <c r="W27" s="224"/>
      <c r="X27" s="50"/>
      <c r="Y27" s="209"/>
      <c r="Z27" s="223"/>
      <c r="AA27" s="224"/>
      <c r="AB27" s="50"/>
      <c r="AC27" s="48"/>
    </row>
    <row r="28" spans="1:30" s="49" customFormat="1" ht="15.95" customHeight="1" x14ac:dyDescent="0.15">
      <c r="A28" s="204" t="s">
        <v>141</v>
      </c>
      <c r="B28" s="51" t="s">
        <v>32</v>
      </c>
      <c r="C28" s="52">
        <v>750</v>
      </c>
      <c r="D28" s="252"/>
      <c r="E28" s="204" t="s">
        <v>288</v>
      </c>
      <c r="F28" s="51" t="s">
        <v>561</v>
      </c>
      <c r="G28" s="52">
        <v>70</v>
      </c>
      <c r="H28" s="252"/>
      <c r="I28" s="204" t="s">
        <v>730</v>
      </c>
      <c r="J28" s="51" t="s">
        <v>731</v>
      </c>
      <c r="K28" s="52">
        <v>35</v>
      </c>
      <c r="L28" s="252"/>
      <c r="M28" s="204"/>
      <c r="N28" s="51"/>
      <c r="O28" s="52"/>
      <c r="P28" s="252"/>
      <c r="Q28" s="204"/>
      <c r="R28" s="51"/>
      <c r="S28" s="52"/>
      <c r="T28" s="252"/>
      <c r="U28" s="204"/>
      <c r="V28" s="51"/>
      <c r="W28" s="52"/>
      <c r="X28" s="252"/>
      <c r="Y28" s="204" t="s">
        <v>732</v>
      </c>
      <c r="Z28" s="51" t="s">
        <v>731</v>
      </c>
      <c r="AA28" s="52">
        <v>15</v>
      </c>
      <c r="AB28" s="53"/>
      <c r="AC28" s="48"/>
    </row>
    <row r="29" spans="1:30" s="58" customFormat="1" ht="15.95" customHeight="1" x14ac:dyDescent="0.15">
      <c r="A29" s="192"/>
      <c r="B29" s="145" t="s">
        <v>248</v>
      </c>
      <c r="C29" s="87">
        <f>SUM(C24:C28)</f>
        <v>6900</v>
      </c>
      <c r="D29" s="55">
        <f>SUM(D24:D28)</f>
        <v>0</v>
      </c>
      <c r="E29" s="192"/>
      <c r="F29" s="145" t="s">
        <v>248</v>
      </c>
      <c r="G29" s="87">
        <f>SUM(G24:G28)</f>
        <v>1150</v>
      </c>
      <c r="H29" s="55">
        <f>SUM(H24:H28)</f>
        <v>0</v>
      </c>
      <c r="I29" s="192"/>
      <c r="J29" s="145" t="s">
        <v>248</v>
      </c>
      <c r="K29" s="87">
        <f>SUM(K24:K28)</f>
        <v>395</v>
      </c>
      <c r="L29" s="55">
        <f>SUM(L24:L28)</f>
        <v>0</v>
      </c>
      <c r="M29" s="192"/>
      <c r="N29" s="145" t="s">
        <v>248</v>
      </c>
      <c r="O29" s="87">
        <f>SUM(O24:O28)</f>
        <v>150</v>
      </c>
      <c r="P29" s="55">
        <f>SUM(P24:P28)</f>
        <v>0</v>
      </c>
      <c r="Q29" s="192"/>
      <c r="R29" s="145"/>
      <c r="S29" s="87"/>
      <c r="T29" s="55"/>
      <c r="U29" s="192"/>
      <c r="V29" s="145"/>
      <c r="W29" s="88"/>
      <c r="X29" s="56"/>
      <c r="Y29" s="192"/>
      <c r="Z29" s="145" t="s">
        <v>248</v>
      </c>
      <c r="AA29" s="87">
        <f>SUM(AA24:AA28)</f>
        <v>285</v>
      </c>
      <c r="AB29" s="55">
        <f>SUM(AB24:AB28)</f>
        <v>0</v>
      </c>
      <c r="AC29" s="173"/>
    </row>
    <row r="30" spans="1:30" s="58" customFormat="1" ht="15.95" customHeight="1" x14ac:dyDescent="0.15">
      <c r="A30" s="191"/>
      <c r="B30" s="146" t="s">
        <v>430</v>
      </c>
      <c r="C30" s="79"/>
      <c r="D30" s="80"/>
      <c r="E30" s="196"/>
      <c r="F30" s="78"/>
      <c r="G30" s="79"/>
      <c r="H30" s="80"/>
      <c r="I30" s="196"/>
      <c r="J30" s="78"/>
      <c r="K30" s="86" t="s">
        <v>433</v>
      </c>
      <c r="L30" s="84">
        <f>C33+G33+K33+O33+S33+W33+AA33</f>
        <v>6250</v>
      </c>
      <c r="M30" s="196"/>
      <c r="N30" s="78"/>
      <c r="O30" s="86" t="s">
        <v>434</v>
      </c>
      <c r="P30" s="185">
        <f>D33+H33+L33+P33+T33+X33+AB33</f>
        <v>0</v>
      </c>
      <c r="Q30" s="198"/>
      <c r="R30" s="81"/>
      <c r="S30" s="82"/>
      <c r="T30" s="83"/>
      <c r="U30" s="200"/>
      <c r="V30" s="186"/>
      <c r="W30" s="186"/>
      <c r="X30" s="186"/>
      <c r="Y30" s="200"/>
      <c r="Z30" s="186"/>
      <c r="AA30" s="186"/>
      <c r="AB30" s="187"/>
      <c r="AC30" s="48"/>
    </row>
    <row r="31" spans="1:30" s="49" customFormat="1" ht="15.95" customHeight="1" x14ac:dyDescent="0.15">
      <c r="A31" s="209" t="s">
        <v>142</v>
      </c>
      <c r="B31" s="223" t="s">
        <v>107</v>
      </c>
      <c r="C31" s="224">
        <v>2150</v>
      </c>
      <c r="D31" s="176"/>
      <c r="E31" s="209" t="s">
        <v>293</v>
      </c>
      <c r="F31" s="223" t="s">
        <v>354</v>
      </c>
      <c r="G31" s="224">
        <v>650</v>
      </c>
      <c r="H31" s="176"/>
      <c r="I31" s="209" t="s">
        <v>175</v>
      </c>
      <c r="J31" s="223" t="s">
        <v>111</v>
      </c>
      <c r="K31" s="224">
        <v>1120</v>
      </c>
      <c r="L31" s="176"/>
      <c r="M31" s="209" t="s">
        <v>515</v>
      </c>
      <c r="N31" s="223" t="s">
        <v>537</v>
      </c>
      <c r="O31" s="224">
        <v>40</v>
      </c>
      <c r="P31" s="176"/>
      <c r="Q31" s="209"/>
      <c r="R31" s="223" t="s">
        <v>384</v>
      </c>
      <c r="S31" s="224"/>
      <c r="T31" s="176"/>
      <c r="U31" s="209"/>
      <c r="V31" s="223"/>
      <c r="W31" s="224"/>
      <c r="X31" s="176"/>
      <c r="Y31" s="209" t="s">
        <v>175</v>
      </c>
      <c r="Z31" s="223" t="s">
        <v>110</v>
      </c>
      <c r="AA31" s="287">
        <v>260</v>
      </c>
      <c r="AB31" s="50"/>
      <c r="AC31" s="57"/>
    </row>
    <row r="32" spans="1:30" s="49" customFormat="1" ht="15.95" customHeight="1" x14ac:dyDescent="0.15">
      <c r="A32" s="204" t="s">
        <v>143</v>
      </c>
      <c r="B32" s="51" t="s">
        <v>31</v>
      </c>
      <c r="C32" s="52">
        <v>2000</v>
      </c>
      <c r="D32" s="252"/>
      <c r="E32" s="204"/>
      <c r="F32" s="107"/>
      <c r="G32" s="52"/>
      <c r="H32" s="252"/>
      <c r="I32" s="204"/>
      <c r="J32" s="107"/>
      <c r="K32" s="52"/>
      <c r="L32" s="252"/>
      <c r="M32" s="204" t="s">
        <v>535</v>
      </c>
      <c r="N32" s="51" t="s">
        <v>536</v>
      </c>
      <c r="O32" s="52">
        <v>30</v>
      </c>
      <c r="P32" s="53"/>
      <c r="Q32" s="204"/>
      <c r="R32" s="51"/>
      <c r="S32" s="52"/>
      <c r="T32" s="53"/>
      <c r="U32" s="261"/>
      <c r="V32" s="51"/>
      <c r="W32" s="52"/>
      <c r="X32" s="53"/>
      <c r="Y32" s="204"/>
      <c r="Z32" s="107"/>
      <c r="AA32" s="52"/>
      <c r="AB32" s="53"/>
      <c r="AC32" s="48"/>
    </row>
    <row r="33" spans="1:29" s="58" customFormat="1" ht="15.95" customHeight="1" x14ac:dyDescent="0.15">
      <c r="A33" s="192"/>
      <c r="B33" s="145" t="s">
        <v>248</v>
      </c>
      <c r="C33" s="87">
        <f>SUM(C31:C32)</f>
        <v>4150</v>
      </c>
      <c r="D33" s="55">
        <f>SUM(D31:D32)</f>
        <v>0</v>
      </c>
      <c r="E33" s="192"/>
      <c r="F33" s="145" t="s">
        <v>248</v>
      </c>
      <c r="G33" s="87">
        <f>SUM(G31:G32)</f>
        <v>650</v>
      </c>
      <c r="H33" s="55">
        <f>SUM(H31:H32)</f>
        <v>0</v>
      </c>
      <c r="I33" s="192"/>
      <c r="J33" s="145" t="s">
        <v>248</v>
      </c>
      <c r="K33" s="87">
        <f>SUM(K31:K32)</f>
        <v>1120</v>
      </c>
      <c r="L33" s="55">
        <f>SUM(L31:L32)</f>
        <v>0</v>
      </c>
      <c r="M33" s="192"/>
      <c r="N33" s="145" t="s">
        <v>248</v>
      </c>
      <c r="O33" s="87">
        <f>SUM(O31:O32)</f>
        <v>70</v>
      </c>
      <c r="P33" s="55">
        <f>SUM(P31:P32)</f>
        <v>0</v>
      </c>
      <c r="Q33" s="192"/>
      <c r="R33" s="145"/>
      <c r="S33" s="87"/>
      <c r="T33" s="55"/>
      <c r="U33" s="201"/>
      <c r="V33" s="145"/>
      <c r="W33" s="87"/>
      <c r="X33" s="55"/>
      <c r="Y33" s="192"/>
      <c r="Z33" s="145" t="s">
        <v>248</v>
      </c>
      <c r="AA33" s="87">
        <f>SUM(AA31:AA32)</f>
        <v>260</v>
      </c>
      <c r="AB33" s="55">
        <f>SUM(AB31:AB32)</f>
        <v>0</v>
      </c>
      <c r="AC33" s="48"/>
    </row>
    <row r="34" spans="1:29" s="58" customFormat="1" ht="15.95" customHeight="1" x14ac:dyDescent="0.15">
      <c r="A34" s="192"/>
      <c r="B34" s="145" t="s">
        <v>247</v>
      </c>
      <c r="C34" s="87">
        <f>高松1!C20+高松1!C31+高松2!C15+高松2!C22+C29+高松1!C37+C33</f>
        <v>77300</v>
      </c>
      <c r="D34" s="55">
        <f>高松1!D20+高松1!D31+高松2!D15+高松2!D22+D29+高松1!D37+D33</f>
        <v>0</v>
      </c>
      <c r="E34" s="192"/>
      <c r="F34" s="145" t="s">
        <v>247</v>
      </c>
      <c r="G34" s="87">
        <f>高松1!G20+高松1!G31+高松2!G15+高松2!G22+G29+高松1!G37+G33</f>
        <v>14740</v>
      </c>
      <c r="H34" s="55">
        <f>高松1!H20+高松1!H31+高松2!H15+高松2!H22+H29+高松1!H37+H33</f>
        <v>0</v>
      </c>
      <c r="I34" s="192"/>
      <c r="J34" s="145" t="s">
        <v>247</v>
      </c>
      <c r="K34" s="87">
        <f>高松1!K20+高松1!K31+高松2!K15+高松2!K22+K29+高松1!K37+K33</f>
        <v>13185</v>
      </c>
      <c r="L34" s="55">
        <f>高松1!L20+高松1!L31+高松2!L15+高松2!L22+L29+高松1!L37+L33</f>
        <v>0</v>
      </c>
      <c r="M34" s="192"/>
      <c r="N34" s="145" t="s">
        <v>247</v>
      </c>
      <c r="O34" s="87">
        <f>高松1!O20+高松1!O31+高松2!O15+高松2!O22+O29+高松1!O37+O33</f>
        <v>4690</v>
      </c>
      <c r="P34" s="55">
        <f>高松1!P20+高松1!P31+高松2!P15+高松2!P22+P29+高松1!P37+P33</f>
        <v>0</v>
      </c>
      <c r="Q34" s="192"/>
      <c r="R34" s="145" t="s">
        <v>247</v>
      </c>
      <c r="S34" s="87">
        <f>高松1!S20+高松1!S31+高松2!S15+高松2!S22+S29+高松1!S37+S33</f>
        <v>1970</v>
      </c>
      <c r="T34" s="55">
        <f>高松1!T20+高松1!T31+高松2!T15+高松2!T22+T29+高松1!T37+T33</f>
        <v>0</v>
      </c>
      <c r="U34" s="192"/>
      <c r="V34" s="145"/>
      <c r="W34" s="87"/>
      <c r="X34" s="55"/>
      <c r="Y34" s="192"/>
      <c r="Z34" s="145" t="s">
        <v>247</v>
      </c>
      <c r="AA34" s="87">
        <f>高松1!AA20+高松1!AA31+高松2!AA15+高松2!AA22+AA29+高松1!AA37+AA33</f>
        <v>6670</v>
      </c>
      <c r="AB34" s="55">
        <f>高松1!AB20+高松1!AB31+高松2!AB15+高松2!AB22+AB29+高松1!AB37+AB33</f>
        <v>0</v>
      </c>
      <c r="AC34" s="57"/>
    </row>
    <row r="35" spans="1:29" ht="15.95" customHeight="1" x14ac:dyDescent="0.15">
      <c r="B35" s="7" t="s">
        <v>498</v>
      </c>
      <c r="S35" s="61"/>
      <c r="T35" s="44"/>
      <c r="V35" s="60"/>
      <c r="W35" s="63"/>
      <c r="X35" s="62"/>
      <c r="Z35" s="60"/>
      <c r="AA35" s="63"/>
      <c r="AB35" s="144" t="s">
        <v>689</v>
      </c>
      <c r="AC35" s="230"/>
    </row>
    <row r="36" spans="1:29" x14ac:dyDescent="0.15">
      <c r="B36" s="7" t="s">
        <v>662</v>
      </c>
      <c r="L36" s="172"/>
    </row>
  </sheetData>
  <sheetProtection algorithmName="SHA-512" hashValue="1imLhF9AWCB5wK90O49gkP3dprN20KYRiybUVbLBe28MuXJD4YmrzAahVto288qXgaz5YbH5It4Z13Imm7qYlA==" saltValue="XEWx0reWDImyi3W1D/32yw==" spinCount="100000" sheet="1" objects="1" scenarios="1"/>
  <phoneticPr fontId="10"/>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4"/>
  <sheetViews>
    <sheetView zoomScaleNormal="100" workbookViewId="0">
      <selection activeCell="D7" sqref="D7"/>
    </sheetView>
  </sheetViews>
  <sheetFormatPr defaultRowHeight="13.5" x14ac:dyDescent="0.15"/>
  <cols>
    <col min="1" max="1" width="3.125" style="189" customWidth="1"/>
    <col min="2" max="2" width="7.125" style="39" customWidth="1"/>
    <col min="3" max="3" width="5.625" style="40" customWidth="1"/>
    <col min="4" max="4" width="6.625" style="41" customWidth="1"/>
    <col min="5" max="5" width="3.125" style="189" customWidth="1"/>
    <col min="6" max="6" width="7.125" style="39" customWidth="1"/>
    <col min="7" max="7" width="5.625" style="40" customWidth="1"/>
    <col min="8" max="8" width="6.625" style="41" customWidth="1"/>
    <col min="9" max="9" width="3.125" style="189" customWidth="1"/>
    <col min="10" max="10" width="7.125" style="39" customWidth="1"/>
    <col min="11" max="11" width="5.625" style="40" customWidth="1"/>
    <col min="12" max="12" width="6.625" style="41" customWidth="1"/>
    <col min="13" max="13" width="3.125" style="189" customWidth="1"/>
    <col min="14" max="14" width="7.125" style="39" customWidth="1"/>
    <col min="15" max="15" width="5.625" style="40" customWidth="1"/>
    <col min="16" max="16" width="6.625" style="42" customWidth="1"/>
    <col min="17" max="17" width="3.125" style="189" customWidth="1"/>
    <col min="18" max="18" width="7.125" style="39" customWidth="1"/>
    <col min="19" max="19" width="5.625" style="40" customWidth="1"/>
    <col min="20" max="20" width="6.625" style="42" customWidth="1"/>
    <col min="21" max="21" width="3.125" style="189" customWidth="1"/>
    <col min="22" max="22" width="7.125" style="39" customWidth="1"/>
    <col min="23" max="23" width="5.625" style="40" customWidth="1"/>
    <col min="24" max="24" width="6.625" style="42" customWidth="1"/>
    <col min="25" max="25" width="3.125" style="189"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8"/>
      <c r="B1" s="60"/>
      <c r="C1" s="67"/>
      <c r="D1" s="69"/>
      <c r="E1" s="188"/>
      <c r="F1" s="60"/>
      <c r="G1" s="67"/>
      <c r="H1" s="69"/>
      <c r="I1" s="188"/>
      <c r="J1" s="60"/>
      <c r="K1" s="67"/>
      <c r="L1" s="69"/>
      <c r="M1" s="188"/>
      <c r="N1" s="60"/>
      <c r="O1" s="67"/>
      <c r="P1" s="62"/>
      <c r="Q1" s="188"/>
      <c r="R1" s="60"/>
      <c r="S1" s="169"/>
      <c r="T1" s="62"/>
      <c r="U1" s="188"/>
      <c r="V1" s="60"/>
      <c r="W1" s="67"/>
      <c r="X1" s="62"/>
      <c r="Y1" s="188"/>
      <c r="Z1" s="60"/>
      <c r="AA1" s="67"/>
      <c r="AB1" s="257" t="str">
        <f>高松1!AB1</f>
        <v>2025年3月</v>
      </c>
      <c r="AC1" s="43"/>
    </row>
    <row r="2" spans="1:30" s="70" customFormat="1" ht="15" customHeight="1" x14ac:dyDescent="0.15">
      <c r="A2" s="188"/>
      <c r="B2" s="60"/>
      <c r="C2" s="67"/>
      <c r="D2" s="69"/>
      <c r="E2" s="188"/>
      <c r="F2" s="60"/>
      <c r="G2" s="67"/>
      <c r="H2" s="69"/>
      <c r="I2" s="188"/>
      <c r="J2" s="60"/>
      <c r="K2" s="67"/>
      <c r="L2" s="69"/>
      <c r="M2" s="188"/>
      <c r="N2" s="60"/>
      <c r="O2" s="67"/>
      <c r="P2" s="62"/>
      <c r="Q2" s="188"/>
      <c r="R2" s="60"/>
      <c r="S2" s="67"/>
      <c r="T2" s="62"/>
      <c r="U2" s="188"/>
      <c r="V2" s="60"/>
      <c r="W2" s="67"/>
      <c r="X2" s="62"/>
      <c r="Y2" s="188"/>
      <c r="AA2" s="67"/>
      <c r="AB2" s="34" t="str">
        <f>高松1!AB2</f>
        <v>香川県部数表</v>
      </c>
      <c r="AC2" s="43"/>
    </row>
    <row r="3" spans="1:30" s="70" customFormat="1" ht="15" customHeight="1" x14ac:dyDescent="0.15">
      <c r="A3" s="188"/>
      <c r="B3" s="60"/>
      <c r="C3" s="67"/>
      <c r="D3" s="69"/>
      <c r="E3" s="188"/>
      <c r="F3" s="60"/>
      <c r="G3" s="67"/>
      <c r="H3" s="69"/>
      <c r="I3" s="188"/>
      <c r="J3" s="60"/>
      <c r="K3" s="67"/>
      <c r="L3" s="69"/>
      <c r="M3" s="188"/>
      <c r="N3" s="60"/>
      <c r="O3" s="67"/>
      <c r="P3" s="62"/>
      <c r="Q3" s="188"/>
      <c r="R3" s="60"/>
      <c r="S3" s="67"/>
      <c r="T3" s="62"/>
      <c r="U3" s="188"/>
      <c r="V3" s="60"/>
      <c r="W3" s="67"/>
      <c r="X3" s="62"/>
      <c r="Y3" s="188"/>
      <c r="Z3" s="60"/>
      <c r="AA3" s="67"/>
      <c r="AB3" s="89" t="s">
        <v>194</v>
      </c>
      <c r="AC3" s="43"/>
    </row>
    <row r="4" spans="1:30" ht="5.0999999999999996" customHeight="1" x14ac:dyDescent="0.15"/>
    <row r="5" spans="1:30" ht="15.95" customHeight="1" x14ac:dyDescent="0.15">
      <c r="A5" s="190"/>
      <c r="B5" s="3" t="s">
        <v>306</v>
      </c>
      <c r="C5" s="4" t="s">
        <v>2</v>
      </c>
      <c r="D5" s="5" t="s">
        <v>3</v>
      </c>
      <c r="E5" s="190"/>
      <c r="F5" s="283" t="s">
        <v>624</v>
      </c>
      <c r="G5" s="4" t="s">
        <v>2</v>
      </c>
      <c r="H5" s="5" t="s">
        <v>3</v>
      </c>
      <c r="I5" s="190"/>
      <c r="J5" s="3" t="s">
        <v>305</v>
      </c>
      <c r="K5" s="4" t="s">
        <v>2</v>
      </c>
      <c r="L5" s="5" t="s">
        <v>3</v>
      </c>
      <c r="M5" s="190"/>
      <c r="N5" s="3" t="s">
        <v>304</v>
      </c>
      <c r="O5" s="4" t="s">
        <v>2</v>
      </c>
      <c r="P5" s="5" t="s">
        <v>3</v>
      </c>
      <c r="Q5" s="190"/>
      <c r="R5" s="3" t="s">
        <v>303</v>
      </c>
      <c r="S5" s="4" t="s">
        <v>2</v>
      </c>
      <c r="T5" s="5" t="s">
        <v>3</v>
      </c>
      <c r="U5" s="190"/>
      <c r="V5" s="3"/>
      <c r="W5" s="4"/>
      <c r="X5" s="5"/>
      <c r="Y5" s="190"/>
      <c r="Z5" s="3" t="s">
        <v>302</v>
      </c>
      <c r="AA5" s="4" t="s">
        <v>2</v>
      </c>
      <c r="AB5" s="5" t="s">
        <v>3</v>
      </c>
      <c r="AC5" s="177">
        <v>3</v>
      </c>
      <c r="AD5" s="47"/>
    </row>
    <row r="6" spans="1:30" s="58" customFormat="1" ht="15.95" customHeight="1" x14ac:dyDescent="0.15">
      <c r="A6" s="191"/>
      <c r="B6" s="148" t="s">
        <v>250</v>
      </c>
      <c r="C6" s="79"/>
      <c r="D6" s="80"/>
      <c r="E6" s="194"/>
      <c r="F6" s="78"/>
      <c r="G6" s="79"/>
      <c r="H6" s="80"/>
      <c r="I6" s="196"/>
      <c r="J6" s="78"/>
      <c r="K6" s="86" t="s">
        <v>122</v>
      </c>
      <c r="L6" s="84">
        <f>C11+G11+K11+O11+S11+W11+AA11</f>
        <v>6860</v>
      </c>
      <c r="M6" s="196"/>
      <c r="N6" s="78"/>
      <c r="O6" s="86" t="s">
        <v>120</v>
      </c>
      <c r="P6" s="185">
        <f>D11+H11+L11+P11+T11+X11+AB11</f>
        <v>0</v>
      </c>
      <c r="Q6" s="198"/>
      <c r="R6" s="81"/>
      <c r="S6" s="82"/>
      <c r="T6" s="83"/>
      <c r="U6" s="200"/>
      <c r="V6" s="186"/>
      <c r="W6" s="186"/>
      <c r="X6" s="186"/>
      <c r="Y6" s="200"/>
      <c r="Z6" s="186"/>
      <c r="AA6" s="186"/>
      <c r="AB6" s="187"/>
      <c r="AC6" s="57"/>
    </row>
    <row r="7" spans="1:30" s="49" customFormat="1" ht="15.95" customHeight="1" x14ac:dyDescent="0.15">
      <c r="A7" s="209" t="s">
        <v>135</v>
      </c>
      <c r="B7" s="223" t="s">
        <v>37</v>
      </c>
      <c r="C7" s="224">
        <v>2250</v>
      </c>
      <c r="D7" s="50"/>
      <c r="E7" s="228" t="s">
        <v>285</v>
      </c>
      <c r="F7" s="223" t="s">
        <v>1</v>
      </c>
      <c r="G7" s="224">
        <v>760</v>
      </c>
      <c r="H7" s="50"/>
      <c r="I7" s="209" t="s">
        <v>750</v>
      </c>
      <c r="J7" s="223" t="s">
        <v>748</v>
      </c>
      <c r="K7" s="224">
        <v>250</v>
      </c>
      <c r="L7" s="50"/>
      <c r="M7" s="209" t="s">
        <v>752</v>
      </c>
      <c r="N7" s="223" t="s">
        <v>748</v>
      </c>
      <c r="O7" s="287">
        <v>30</v>
      </c>
      <c r="P7" s="50"/>
      <c r="Q7" s="209" t="s">
        <v>675</v>
      </c>
      <c r="R7" s="223" t="s">
        <v>701</v>
      </c>
      <c r="S7" s="224">
        <v>110</v>
      </c>
      <c r="T7" s="50"/>
      <c r="U7" s="228"/>
      <c r="V7" s="223"/>
      <c r="W7" s="224"/>
      <c r="X7" s="50"/>
      <c r="Y7" s="209" t="s">
        <v>754</v>
      </c>
      <c r="Z7" s="223" t="s">
        <v>748</v>
      </c>
      <c r="AA7" s="224">
        <v>110</v>
      </c>
      <c r="AB7" s="50"/>
      <c r="AC7" s="48" t="s">
        <v>444</v>
      </c>
    </row>
    <row r="8" spans="1:30" s="49" customFormat="1" ht="15.95" customHeight="1" x14ac:dyDescent="0.15">
      <c r="A8" s="209" t="s">
        <v>136</v>
      </c>
      <c r="B8" s="223" t="s">
        <v>100</v>
      </c>
      <c r="C8" s="224">
        <v>2800</v>
      </c>
      <c r="D8" s="50"/>
      <c r="E8" s="228"/>
      <c r="F8" s="223"/>
      <c r="G8" s="224"/>
      <c r="H8" s="50"/>
      <c r="I8" s="209" t="s">
        <v>751</v>
      </c>
      <c r="J8" s="223" t="s">
        <v>749</v>
      </c>
      <c r="K8" s="224">
        <v>350</v>
      </c>
      <c r="L8" s="50"/>
      <c r="M8" s="209" t="s">
        <v>753</v>
      </c>
      <c r="N8" s="223" t="s">
        <v>749</v>
      </c>
      <c r="O8" s="287">
        <v>50</v>
      </c>
      <c r="P8" s="50"/>
      <c r="Q8" s="228"/>
      <c r="R8" s="223"/>
      <c r="S8" s="224"/>
      <c r="T8" s="50"/>
      <c r="U8" s="228"/>
      <c r="V8" s="223"/>
      <c r="W8" s="224"/>
      <c r="X8" s="50"/>
      <c r="Y8" s="209" t="s">
        <v>755</v>
      </c>
      <c r="Z8" s="223" t="s">
        <v>749</v>
      </c>
      <c r="AA8" s="224">
        <v>150</v>
      </c>
      <c r="AB8" s="50"/>
      <c r="AC8" s="48" t="s">
        <v>445</v>
      </c>
    </row>
    <row r="9" spans="1:30" s="49" customFormat="1" ht="15.95" customHeight="1" x14ac:dyDescent="0.15">
      <c r="A9" s="209"/>
      <c r="B9" s="168" t="s">
        <v>648</v>
      </c>
      <c r="C9" s="224"/>
      <c r="D9" s="50"/>
      <c r="E9" s="228"/>
      <c r="F9" s="223"/>
      <c r="G9" s="224"/>
      <c r="H9" s="50"/>
      <c r="I9" s="228"/>
      <c r="J9" s="223"/>
      <c r="K9" s="224"/>
      <c r="L9" s="50"/>
      <c r="M9" s="228"/>
      <c r="N9" s="223"/>
      <c r="O9" s="287"/>
      <c r="P9" s="50"/>
      <c r="Q9" s="228"/>
      <c r="R9" s="223"/>
      <c r="S9" s="224"/>
      <c r="T9" s="50"/>
      <c r="U9" s="228"/>
      <c r="V9" s="223"/>
      <c r="W9" s="224"/>
      <c r="X9" s="50"/>
      <c r="Y9" s="228"/>
      <c r="Z9" s="223"/>
      <c r="AA9" s="224"/>
      <c r="AB9" s="50"/>
      <c r="AC9" s="48" t="s">
        <v>363</v>
      </c>
    </row>
    <row r="10" spans="1:30" s="49" customFormat="1" ht="15.95" customHeight="1" x14ac:dyDescent="0.15">
      <c r="A10" s="204"/>
      <c r="B10" s="286"/>
      <c r="C10" s="52"/>
      <c r="D10" s="53"/>
      <c r="E10" s="261"/>
      <c r="F10" s="51"/>
      <c r="G10" s="52"/>
      <c r="H10" s="53"/>
      <c r="I10" s="261"/>
      <c r="J10" s="51"/>
      <c r="K10" s="52"/>
      <c r="L10" s="53"/>
      <c r="M10" s="261"/>
      <c r="N10" s="51"/>
      <c r="O10" s="288"/>
      <c r="P10" s="53"/>
      <c r="Q10" s="261"/>
      <c r="R10" s="51"/>
      <c r="S10" s="52"/>
      <c r="T10" s="53"/>
      <c r="U10" s="261"/>
      <c r="V10" s="51"/>
      <c r="W10" s="52"/>
      <c r="X10" s="53"/>
      <c r="Y10" s="261"/>
      <c r="Z10" s="51"/>
      <c r="AA10" s="52"/>
      <c r="AB10" s="53"/>
      <c r="AC10" s="48"/>
    </row>
    <row r="11" spans="1:30" s="58" customFormat="1" ht="15.95" customHeight="1" x14ac:dyDescent="0.15">
      <c r="A11" s="192"/>
      <c r="B11" s="145" t="s">
        <v>248</v>
      </c>
      <c r="C11" s="87">
        <f>SUM(C7:C9)</f>
        <v>5050</v>
      </c>
      <c r="D11" s="55">
        <f>SUM(D7:D9)</f>
        <v>0</v>
      </c>
      <c r="E11" s="192"/>
      <c r="F11" s="145" t="s">
        <v>248</v>
      </c>
      <c r="G11" s="87">
        <f>SUM(G7:G9)</f>
        <v>760</v>
      </c>
      <c r="H11" s="55">
        <f>SUM(H7:H9)</f>
        <v>0</v>
      </c>
      <c r="I11" s="192"/>
      <c r="J11" s="145" t="s">
        <v>248</v>
      </c>
      <c r="K11" s="87">
        <f>SUM(K7:K9)</f>
        <v>600</v>
      </c>
      <c r="L11" s="55">
        <f>SUM(L7:L9)</f>
        <v>0</v>
      </c>
      <c r="M11" s="192"/>
      <c r="N11" s="145" t="s">
        <v>248</v>
      </c>
      <c r="O11" s="289">
        <f>SUM(O7:O9)</f>
        <v>80</v>
      </c>
      <c r="P11" s="55">
        <f>SUM(P7:P9)</f>
        <v>0</v>
      </c>
      <c r="Q11" s="192"/>
      <c r="R11" s="145" t="s">
        <v>248</v>
      </c>
      <c r="S11" s="87">
        <f>SUM(S7:S9)</f>
        <v>110</v>
      </c>
      <c r="T11" s="55">
        <f>SUM(T7:T9)</f>
        <v>0</v>
      </c>
      <c r="U11" s="201"/>
      <c r="V11" s="13"/>
      <c r="W11" s="59"/>
      <c r="X11" s="56"/>
      <c r="Y11" s="192"/>
      <c r="Z11" s="145" t="s">
        <v>248</v>
      </c>
      <c r="AA11" s="87">
        <f>SUM(AA7:AA9)</f>
        <v>260</v>
      </c>
      <c r="AB11" s="55">
        <f>SUM(AB7:AB9)</f>
        <v>0</v>
      </c>
      <c r="AC11" s="48" t="s">
        <v>446</v>
      </c>
    </row>
    <row r="12" spans="1:30" s="49" customFormat="1" ht="15.95" customHeight="1" x14ac:dyDescent="0.15">
      <c r="A12" s="191"/>
      <c r="B12" s="148" t="s">
        <v>350</v>
      </c>
      <c r="C12" s="79"/>
      <c r="D12" s="80"/>
      <c r="E12" s="194"/>
      <c r="F12" s="78"/>
      <c r="G12" s="79"/>
      <c r="H12" s="80"/>
      <c r="I12" s="196"/>
      <c r="J12" s="78"/>
      <c r="K12" s="86" t="s">
        <v>351</v>
      </c>
      <c r="L12" s="84">
        <f>C25+G25+K25+O25+S25+W25+AA25</f>
        <v>14710</v>
      </c>
      <c r="M12" s="196"/>
      <c r="N12" s="78"/>
      <c r="O12" s="86" t="s">
        <v>352</v>
      </c>
      <c r="P12" s="185">
        <f>D25+H25+L25+P25+T25+X25+AB25</f>
        <v>0</v>
      </c>
      <c r="Q12" s="198"/>
      <c r="R12" s="81"/>
      <c r="S12" s="82"/>
      <c r="T12" s="83"/>
      <c r="U12" s="200"/>
      <c r="V12" s="186"/>
      <c r="W12" s="186"/>
      <c r="X12" s="186"/>
      <c r="Y12" s="200"/>
      <c r="Z12" s="186"/>
      <c r="AA12" s="186"/>
      <c r="AB12" s="187"/>
      <c r="AC12" s="48" t="s">
        <v>447</v>
      </c>
    </row>
    <row r="13" spans="1:30" s="49" customFormat="1" ht="15.95" customHeight="1" x14ac:dyDescent="0.15">
      <c r="A13" s="209" t="s">
        <v>148</v>
      </c>
      <c r="B13" s="223" t="s">
        <v>113</v>
      </c>
      <c r="C13" s="224">
        <v>2150</v>
      </c>
      <c r="D13" s="176"/>
      <c r="E13" s="209" t="s">
        <v>556</v>
      </c>
      <c r="F13" s="223" t="s">
        <v>480</v>
      </c>
      <c r="G13" s="224">
        <v>400</v>
      </c>
      <c r="H13" s="50"/>
      <c r="I13" s="209" t="s">
        <v>714</v>
      </c>
      <c r="J13" s="223" t="s">
        <v>725</v>
      </c>
      <c r="K13" s="224">
        <v>200</v>
      </c>
      <c r="L13" s="50"/>
      <c r="M13" s="209" t="s">
        <v>559</v>
      </c>
      <c r="N13" s="223" t="s">
        <v>502</v>
      </c>
      <c r="O13" s="287">
        <v>45</v>
      </c>
      <c r="P13" s="50"/>
      <c r="Q13" s="209"/>
      <c r="R13" s="223" t="s">
        <v>417</v>
      </c>
      <c r="S13" s="224"/>
      <c r="T13" s="50"/>
      <c r="U13" s="209"/>
      <c r="V13" s="223"/>
      <c r="W13" s="224"/>
      <c r="X13" s="50"/>
      <c r="Y13" s="209" t="s">
        <v>727</v>
      </c>
      <c r="Z13" s="223" t="s">
        <v>729</v>
      </c>
      <c r="AA13" s="224">
        <v>100</v>
      </c>
      <c r="AB13" s="50"/>
      <c r="AC13" s="48" t="s">
        <v>448</v>
      </c>
    </row>
    <row r="14" spans="1:30" s="49" customFormat="1" ht="15.95" customHeight="1" x14ac:dyDescent="0.15">
      <c r="A14" s="209"/>
      <c r="B14" s="168" t="s">
        <v>554</v>
      </c>
      <c r="C14" s="224"/>
      <c r="D14" s="176"/>
      <c r="E14" s="209"/>
      <c r="F14" s="223"/>
      <c r="G14" s="224"/>
      <c r="H14" s="50"/>
      <c r="I14" s="280"/>
      <c r="J14" s="223" t="s">
        <v>726</v>
      </c>
      <c r="K14" s="224"/>
      <c r="L14" s="50"/>
      <c r="M14" s="209"/>
      <c r="N14" s="223"/>
      <c r="O14" s="287"/>
      <c r="P14" s="50"/>
      <c r="Q14" s="209"/>
      <c r="R14" s="223"/>
      <c r="S14" s="224"/>
      <c r="T14" s="50"/>
      <c r="U14" s="209"/>
      <c r="V14" s="223"/>
      <c r="W14" s="224"/>
      <c r="X14" s="50"/>
      <c r="Y14" s="209"/>
      <c r="Z14" s="223" t="s">
        <v>728</v>
      </c>
      <c r="AA14" s="224"/>
      <c r="AB14" s="50"/>
      <c r="AC14" s="174" t="s">
        <v>355</v>
      </c>
    </row>
    <row r="15" spans="1:30" s="49" customFormat="1" ht="15.95" customHeight="1" x14ac:dyDescent="0.15">
      <c r="A15" s="209" t="s">
        <v>149</v>
      </c>
      <c r="B15" s="223" t="s">
        <v>365</v>
      </c>
      <c r="C15" s="224">
        <v>1700</v>
      </c>
      <c r="D15" s="176"/>
      <c r="E15" s="209" t="s">
        <v>301</v>
      </c>
      <c r="F15" s="223" t="s">
        <v>394</v>
      </c>
      <c r="G15" s="224">
        <v>220</v>
      </c>
      <c r="H15" s="176"/>
      <c r="I15" s="209" t="s">
        <v>708</v>
      </c>
      <c r="J15" s="223" t="s">
        <v>706</v>
      </c>
      <c r="K15" s="224">
        <v>150</v>
      </c>
      <c r="L15" s="176"/>
      <c r="M15" s="209" t="s">
        <v>555</v>
      </c>
      <c r="N15" s="223" t="s">
        <v>511</v>
      </c>
      <c r="O15" s="287">
        <v>45</v>
      </c>
      <c r="P15" s="50"/>
      <c r="Q15" s="209"/>
      <c r="R15" s="223" t="s">
        <v>572</v>
      </c>
      <c r="S15" s="224"/>
      <c r="T15" s="176"/>
      <c r="U15" s="209"/>
      <c r="V15" s="223"/>
      <c r="W15" s="224"/>
      <c r="X15" s="176"/>
      <c r="Y15" s="209" t="s">
        <v>716</v>
      </c>
      <c r="Z15" s="223" t="s">
        <v>706</v>
      </c>
      <c r="AA15" s="224">
        <v>50</v>
      </c>
      <c r="AB15" s="50"/>
      <c r="AC15" s="174"/>
    </row>
    <row r="16" spans="1:30" s="49" customFormat="1" ht="15.95" customHeight="1" x14ac:dyDescent="0.15">
      <c r="A16" s="209" t="s">
        <v>150</v>
      </c>
      <c r="B16" s="223" t="s">
        <v>366</v>
      </c>
      <c r="C16" s="224">
        <v>1950</v>
      </c>
      <c r="D16" s="176"/>
      <c r="E16" s="209"/>
      <c r="F16" s="223"/>
      <c r="G16" s="224"/>
      <c r="H16" s="176"/>
      <c r="I16" s="209" t="s">
        <v>709</v>
      </c>
      <c r="J16" s="223" t="s">
        <v>707</v>
      </c>
      <c r="K16" s="224">
        <v>250</v>
      </c>
      <c r="L16" s="176"/>
      <c r="M16" s="209" t="s">
        <v>510</v>
      </c>
      <c r="N16" s="223" t="s">
        <v>512</v>
      </c>
      <c r="O16" s="287">
        <v>40</v>
      </c>
      <c r="P16" s="176"/>
      <c r="Q16" s="209"/>
      <c r="R16" s="223"/>
      <c r="S16" s="224"/>
      <c r="T16" s="176"/>
      <c r="U16" s="209"/>
      <c r="V16" s="223"/>
      <c r="W16" s="224"/>
      <c r="X16" s="176"/>
      <c r="Y16" s="209" t="s">
        <v>717</v>
      </c>
      <c r="Z16" s="223" t="s">
        <v>707</v>
      </c>
      <c r="AA16" s="224">
        <v>100</v>
      </c>
      <c r="AB16" s="50"/>
      <c r="AC16" s="174" t="s">
        <v>449</v>
      </c>
    </row>
    <row r="17" spans="1:29" s="49" customFormat="1" ht="15.95" customHeight="1" x14ac:dyDescent="0.15">
      <c r="A17" s="209"/>
      <c r="B17" s="168" t="s">
        <v>614</v>
      </c>
      <c r="C17" s="227"/>
      <c r="D17" s="176"/>
      <c r="E17" s="209"/>
      <c r="F17" s="223"/>
      <c r="G17" s="224"/>
      <c r="H17" s="176"/>
      <c r="I17" s="209"/>
      <c r="J17" s="223"/>
      <c r="K17" s="224"/>
      <c r="L17" s="176"/>
      <c r="M17" s="209"/>
      <c r="N17" s="223"/>
      <c r="O17" s="287"/>
      <c r="P17" s="176"/>
      <c r="Q17" s="209"/>
      <c r="R17" s="223"/>
      <c r="S17" s="224"/>
      <c r="T17" s="176"/>
      <c r="U17" s="209"/>
      <c r="V17" s="223"/>
      <c r="W17" s="224"/>
      <c r="X17" s="176"/>
      <c r="Y17" s="209"/>
      <c r="Z17" s="223"/>
      <c r="AA17" s="224"/>
      <c r="AB17" s="50"/>
      <c r="AC17" s="174" t="s">
        <v>450</v>
      </c>
    </row>
    <row r="18" spans="1:29" s="49" customFormat="1" ht="15.95" customHeight="1" x14ac:dyDescent="0.15">
      <c r="A18" s="209" t="s">
        <v>151</v>
      </c>
      <c r="B18" s="223" t="s">
        <v>147</v>
      </c>
      <c r="C18" s="224">
        <v>2550</v>
      </c>
      <c r="D18" s="50"/>
      <c r="E18" s="209" t="s">
        <v>557</v>
      </c>
      <c r="F18" s="223" t="s">
        <v>393</v>
      </c>
      <c r="G18" s="224">
        <v>520</v>
      </c>
      <c r="H18" s="176"/>
      <c r="I18" s="209" t="s">
        <v>710</v>
      </c>
      <c r="J18" s="223" t="s">
        <v>418</v>
      </c>
      <c r="K18" s="224">
        <v>200</v>
      </c>
      <c r="L18" s="176"/>
      <c r="M18" s="209" t="s">
        <v>560</v>
      </c>
      <c r="N18" s="223" t="s">
        <v>418</v>
      </c>
      <c r="O18" s="287">
        <v>50</v>
      </c>
      <c r="P18" s="176"/>
      <c r="Q18" s="209"/>
      <c r="R18" s="223" t="s">
        <v>403</v>
      </c>
      <c r="S18" s="224"/>
      <c r="T18" s="176"/>
      <c r="U18" s="209"/>
      <c r="V18" s="223"/>
      <c r="W18" s="224"/>
      <c r="X18" s="50"/>
      <c r="Y18" s="209" t="s">
        <v>718</v>
      </c>
      <c r="Z18" s="223" t="s">
        <v>418</v>
      </c>
      <c r="AA18" s="224">
        <v>80</v>
      </c>
      <c r="AB18" s="50"/>
      <c r="AC18" s="48" t="s">
        <v>451</v>
      </c>
    </row>
    <row r="19" spans="1:29" s="49" customFormat="1" ht="15.95" customHeight="1" x14ac:dyDescent="0.15">
      <c r="A19" s="209"/>
      <c r="B19" s="168" t="s">
        <v>577</v>
      </c>
      <c r="C19" s="227"/>
      <c r="D19" s="176"/>
      <c r="E19" s="209"/>
      <c r="F19" s="168" t="s">
        <v>419</v>
      </c>
      <c r="G19" s="224"/>
      <c r="H19" s="176"/>
      <c r="I19" s="209"/>
      <c r="J19" s="168"/>
      <c r="K19" s="224"/>
      <c r="L19" s="176"/>
      <c r="M19" s="209"/>
      <c r="N19" s="168"/>
      <c r="O19" s="287"/>
      <c r="P19" s="176"/>
      <c r="Q19" s="209"/>
      <c r="R19" s="168" t="s">
        <v>419</v>
      </c>
      <c r="S19" s="224"/>
      <c r="T19" s="176"/>
      <c r="U19" s="209"/>
      <c r="V19" s="168"/>
      <c r="W19" s="224"/>
      <c r="X19" s="176"/>
      <c r="Y19" s="209"/>
      <c r="Z19" s="168"/>
      <c r="AA19" s="224"/>
      <c r="AB19" s="50"/>
      <c r="AC19" s="174" t="s">
        <v>452</v>
      </c>
    </row>
    <row r="20" spans="1:29" s="49" customFormat="1" ht="15.95" customHeight="1" x14ac:dyDescent="0.15">
      <c r="A20" s="209"/>
      <c r="B20" s="223"/>
      <c r="C20" s="224"/>
      <c r="D20" s="176"/>
      <c r="E20" s="209"/>
      <c r="F20" s="231"/>
      <c r="G20" s="224"/>
      <c r="H20" s="176"/>
      <c r="I20" s="209"/>
      <c r="J20" s="231"/>
      <c r="K20" s="224"/>
      <c r="L20" s="176"/>
      <c r="M20" s="209"/>
      <c r="N20" s="231"/>
      <c r="O20" s="287"/>
      <c r="P20" s="176"/>
      <c r="Q20" s="209"/>
      <c r="R20" s="231"/>
      <c r="S20" s="224"/>
      <c r="T20" s="176"/>
      <c r="U20" s="209"/>
      <c r="V20" s="223"/>
      <c r="W20" s="224"/>
      <c r="X20" s="176"/>
      <c r="Y20" s="209"/>
      <c r="Z20" s="223"/>
      <c r="AA20" s="224"/>
      <c r="AB20" s="50"/>
      <c r="AC20" s="174" t="s">
        <v>355</v>
      </c>
    </row>
    <row r="21" spans="1:29" s="49" customFormat="1" ht="15.95" customHeight="1" x14ac:dyDescent="0.15">
      <c r="A21" s="209" t="s">
        <v>152</v>
      </c>
      <c r="B21" s="223" t="s">
        <v>659</v>
      </c>
      <c r="C21" s="224">
        <v>300</v>
      </c>
      <c r="D21" s="176"/>
      <c r="E21" s="209"/>
      <c r="F21" s="168"/>
      <c r="G21" s="224"/>
      <c r="H21" s="176"/>
      <c r="I21" s="209"/>
      <c r="J21" s="168"/>
      <c r="K21" s="224"/>
      <c r="L21" s="176"/>
      <c r="M21" s="209"/>
      <c r="N21" s="168"/>
      <c r="O21" s="287"/>
      <c r="P21" s="176"/>
      <c r="Q21" s="209"/>
      <c r="R21" s="168"/>
      <c r="S21" s="224"/>
      <c r="T21" s="176"/>
      <c r="U21" s="209"/>
      <c r="V21" s="223"/>
      <c r="W21" s="224"/>
      <c r="X21" s="176"/>
      <c r="Y21" s="209" t="s">
        <v>719</v>
      </c>
      <c r="Z21" s="223" t="s">
        <v>715</v>
      </c>
      <c r="AA21" s="224">
        <v>10</v>
      </c>
      <c r="AB21" s="50"/>
      <c r="AC21" s="48"/>
    </row>
    <row r="22" spans="1:29" s="49" customFormat="1" ht="15.95" customHeight="1" x14ac:dyDescent="0.15">
      <c r="A22" s="209"/>
      <c r="B22" s="168" t="s">
        <v>613</v>
      </c>
      <c r="C22" s="224"/>
      <c r="D22" s="176"/>
      <c r="E22" s="209"/>
      <c r="F22" s="223"/>
      <c r="G22" s="224"/>
      <c r="H22" s="176"/>
      <c r="I22" s="209"/>
      <c r="J22" s="223"/>
      <c r="K22" s="224"/>
      <c r="L22" s="176"/>
      <c r="M22" s="209"/>
      <c r="N22" s="223"/>
      <c r="O22" s="287"/>
      <c r="P22" s="176"/>
      <c r="Q22" s="209"/>
      <c r="R22" s="223"/>
      <c r="S22" s="224"/>
      <c r="T22" s="176"/>
      <c r="U22" s="209"/>
      <c r="V22" s="223"/>
      <c r="W22" s="224"/>
      <c r="X22" s="176"/>
      <c r="Y22" s="209"/>
      <c r="Z22" s="223"/>
      <c r="AA22" s="224"/>
      <c r="AB22" s="50"/>
      <c r="AC22" s="48" t="s">
        <v>361</v>
      </c>
    </row>
    <row r="23" spans="1:29" s="49" customFormat="1" ht="15.95" customHeight="1" x14ac:dyDescent="0.15">
      <c r="A23" s="209" t="s">
        <v>337</v>
      </c>
      <c r="B23" s="223" t="s">
        <v>383</v>
      </c>
      <c r="C23" s="224">
        <v>2400</v>
      </c>
      <c r="D23" s="176"/>
      <c r="E23" s="209" t="s">
        <v>558</v>
      </c>
      <c r="F23" s="223" t="s">
        <v>353</v>
      </c>
      <c r="G23" s="224">
        <v>800</v>
      </c>
      <c r="H23" s="176"/>
      <c r="I23" s="209" t="s">
        <v>722</v>
      </c>
      <c r="J23" s="223" t="s">
        <v>723</v>
      </c>
      <c r="K23" s="224">
        <v>250</v>
      </c>
      <c r="L23" s="176"/>
      <c r="M23" s="209" t="s">
        <v>513</v>
      </c>
      <c r="N23" s="223" t="s">
        <v>514</v>
      </c>
      <c r="O23" s="287">
        <v>50</v>
      </c>
      <c r="P23" s="176"/>
      <c r="Q23" s="209"/>
      <c r="R23" s="223" t="s">
        <v>520</v>
      </c>
      <c r="S23" s="224"/>
      <c r="T23" s="176"/>
      <c r="U23" s="209"/>
      <c r="V23" s="223"/>
      <c r="W23" s="224"/>
      <c r="X23" s="176"/>
      <c r="Y23" s="209" t="s">
        <v>724</v>
      </c>
      <c r="Z23" s="223" t="s">
        <v>723</v>
      </c>
      <c r="AA23" s="224">
        <v>100</v>
      </c>
      <c r="AB23" s="50"/>
      <c r="AC23" s="174" t="s">
        <v>362</v>
      </c>
    </row>
    <row r="24" spans="1:29" s="49" customFormat="1" ht="15.95" customHeight="1" x14ac:dyDescent="0.15">
      <c r="A24" s="209"/>
      <c r="B24" s="168" t="s">
        <v>553</v>
      </c>
      <c r="C24" s="224"/>
      <c r="D24" s="176"/>
      <c r="E24" s="209"/>
      <c r="F24" s="223"/>
      <c r="G24" s="224"/>
      <c r="H24" s="176"/>
      <c r="I24" s="209"/>
      <c r="J24" s="223"/>
      <c r="K24" s="224"/>
      <c r="L24" s="176"/>
      <c r="M24" s="209"/>
      <c r="N24" s="223"/>
      <c r="O24" s="287"/>
      <c r="P24" s="176"/>
      <c r="Q24" s="209"/>
      <c r="R24" s="223"/>
      <c r="S24" s="224"/>
      <c r="T24" s="176"/>
      <c r="U24" s="209"/>
      <c r="V24" s="223"/>
      <c r="W24" s="224"/>
      <c r="X24" s="176"/>
      <c r="Y24" s="209"/>
      <c r="Z24" s="223"/>
      <c r="AA24" s="224"/>
      <c r="AB24" s="50"/>
      <c r="AC24" s="174" t="s">
        <v>363</v>
      </c>
    </row>
    <row r="25" spans="1:29" s="58" customFormat="1" ht="15.95" customHeight="1" x14ac:dyDescent="0.15">
      <c r="A25" s="192"/>
      <c r="B25" s="145" t="s">
        <v>248</v>
      </c>
      <c r="C25" s="87">
        <f>SUM(C13:C24)</f>
        <v>11050</v>
      </c>
      <c r="D25" s="55">
        <f>SUM(D13:D24)</f>
        <v>0</v>
      </c>
      <c r="E25" s="192"/>
      <c r="F25" s="145" t="s">
        <v>248</v>
      </c>
      <c r="G25" s="87">
        <f>SUM(G13:G24)</f>
        <v>1940</v>
      </c>
      <c r="H25" s="55">
        <f>SUM(H13:H24)</f>
        <v>0</v>
      </c>
      <c r="I25" s="192"/>
      <c r="J25" s="145" t="s">
        <v>248</v>
      </c>
      <c r="K25" s="87">
        <f>SUM(K13:K24)</f>
        <v>1050</v>
      </c>
      <c r="L25" s="55">
        <f>SUM(L13:L24)</f>
        <v>0</v>
      </c>
      <c r="M25" s="192"/>
      <c r="N25" s="145" t="s">
        <v>248</v>
      </c>
      <c r="O25" s="289">
        <f>SUM(O13:O24)</f>
        <v>230</v>
      </c>
      <c r="P25" s="55">
        <f>SUM(P13:P24)</f>
        <v>0</v>
      </c>
      <c r="Q25" s="192"/>
      <c r="R25" s="145"/>
      <c r="S25" s="87"/>
      <c r="T25" s="55"/>
      <c r="U25" s="192"/>
      <c r="V25" s="145"/>
      <c r="W25" s="87"/>
      <c r="X25" s="55"/>
      <c r="Y25" s="192"/>
      <c r="Z25" s="145" t="s">
        <v>248</v>
      </c>
      <c r="AA25" s="87">
        <f>SUM(AA13:AA24)</f>
        <v>440</v>
      </c>
      <c r="AB25" s="55">
        <f>SUM(AB13:AB24)</f>
        <v>0</v>
      </c>
    </row>
    <row r="26" spans="1:29" s="58" customFormat="1" ht="15.95" customHeight="1" x14ac:dyDescent="0.15">
      <c r="A26" s="191"/>
      <c r="B26" s="148" t="s">
        <v>359</v>
      </c>
      <c r="C26" s="79"/>
      <c r="D26" s="80"/>
      <c r="E26" s="194"/>
      <c r="F26" s="78"/>
      <c r="G26" s="79"/>
      <c r="H26" s="80"/>
      <c r="I26" s="196"/>
      <c r="J26" s="78"/>
      <c r="K26" s="86" t="s">
        <v>372</v>
      </c>
      <c r="L26" s="84">
        <f>C31+G31+K31+O31+S31+W31+AA31</f>
        <v>9425</v>
      </c>
      <c r="M26" s="196"/>
      <c r="N26" s="78"/>
      <c r="O26" s="86" t="s">
        <v>360</v>
      </c>
      <c r="P26" s="185">
        <f>D31+H31+L31+P31+T31+X31+AB31</f>
        <v>0</v>
      </c>
      <c r="Q26" s="198"/>
      <c r="R26" s="81"/>
      <c r="S26" s="82"/>
      <c r="T26" s="83"/>
      <c r="U26" s="200"/>
      <c r="V26" s="186"/>
      <c r="W26" s="186"/>
      <c r="X26" s="186"/>
      <c r="Y26" s="200"/>
      <c r="Z26" s="186"/>
      <c r="AA26" s="186"/>
      <c r="AB26" s="187"/>
      <c r="AC26" s="173" t="s">
        <v>453</v>
      </c>
    </row>
    <row r="27" spans="1:29" s="49" customFormat="1" ht="15.95" customHeight="1" x14ac:dyDescent="0.15">
      <c r="A27" s="209" t="s">
        <v>144</v>
      </c>
      <c r="B27" s="223" t="s">
        <v>116</v>
      </c>
      <c r="C27" s="224">
        <v>1450</v>
      </c>
      <c r="D27" s="176"/>
      <c r="E27" s="209" t="s">
        <v>289</v>
      </c>
      <c r="F27" s="223" t="s">
        <v>764</v>
      </c>
      <c r="G27" s="224">
        <v>470</v>
      </c>
      <c r="H27" s="50"/>
      <c r="I27" s="209" t="s">
        <v>758</v>
      </c>
      <c r="J27" s="223" t="s">
        <v>759</v>
      </c>
      <c r="K27" s="224">
        <v>250</v>
      </c>
      <c r="L27" s="50"/>
      <c r="M27" s="209" t="s">
        <v>367</v>
      </c>
      <c r="N27" s="223" t="s">
        <v>416</v>
      </c>
      <c r="O27" s="287">
        <v>50</v>
      </c>
      <c r="P27" s="50"/>
      <c r="Q27" s="209"/>
      <c r="R27" s="223" t="s">
        <v>765</v>
      </c>
      <c r="S27" s="224"/>
      <c r="T27" s="50"/>
      <c r="U27" s="209"/>
      <c r="V27" s="223"/>
      <c r="W27" s="224"/>
      <c r="X27" s="50"/>
      <c r="Y27" s="209" t="s">
        <v>760</v>
      </c>
      <c r="Z27" s="223" t="s">
        <v>759</v>
      </c>
      <c r="AA27" s="224">
        <v>50</v>
      </c>
      <c r="AB27" s="50"/>
      <c r="AC27" s="174" t="s">
        <v>454</v>
      </c>
    </row>
    <row r="28" spans="1:29" s="49" customFormat="1" ht="15.95" customHeight="1" x14ac:dyDescent="0.15">
      <c r="A28" s="209" t="s">
        <v>145</v>
      </c>
      <c r="B28" s="223" t="s">
        <v>112</v>
      </c>
      <c r="C28" s="224">
        <v>2400</v>
      </c>
      <c r="D28" s="176"/>
      <c r="E28" s="209" t="s">
        <v>307</v>
      </c>
      <c r="F28" s="223" t="s">
        <v>112</v>
      </c>
      <c r="G28" s="224">
        <v>460</v>
      </c>
      <c r="H28" s="50"/>
      <c r="I28" s="209" t="s">
        <v>712</v>
      </c>
      <c r="J28" s="223" t="s">
        <v>711</v>
      </c>
      <c r="K28" s="224">
        <v>300</v>
      </c>
      <c r="L28" s="50"/>
      <c r="M28" s="209" t="s">
        <v>518</v>
      </c>
      <c r="N28" s="223" t="s">
        <v>519</v>
      </c>
      <c r="O28" s="287">
        <v>65</v>
      </c>
      <c r="P28" s="50"/>
      <c r="Q28" s="209"/>
      <c r="R28" s="223" t="s">
        <v>711</v>
      </c>
      <c r="S28" s="224"/>
      <c r="T28" s="50"/>
      <c r="U28" s="209"/>
      <c r="V28" s="223"/>
      <c r="W28" s="224"/>
      <c r="X28" s="50"/>
      <c r="Y28" s="209" t="s">
        <v>720</v>
      </c>
      <c r="Z28" s="223" t="s">
        <v>711</v>
      </c>
      <c r="AA28" s="224">
        <v>80</v>
      </c>
      <c r="AB28" s="50"/>
      <c r="AC28" s="174" t="s">
        <v>363</v>
      </c>
    </row>
    <row r="29" spans="1:29" s="49" customFormat="1" ht="15.95" customHeight="1" x14ac:dyDescent="0.15">
      <c r="A29" s="209" t="s">
        <v>146</v>
      </c>
      <c r="B29" s="223" t="s">
        <v>668</v>
      </c>
      <c r="C29" s="224">
        <v>2750</v>
      </c>
      <c r="D29" s="176"/>
      <c r="E29" s="209" t="s">
        <v>589</v>
      </c>
      <c r="F29" s="223" t="s">
        <v>588</v>
      </c>
      <c r="G29" s="224">
        <v>520</v>
      </c>
      <c r="H29" s="50"/>
      <c r="I29" s="209" t="s">
        <v>713</v>
      </c>
      <c r="J29" s="223" t="s">
        <v>733</v>
      </c>
      <c r="K29" s="224">
        <v>350</v>
      </c>
      <c r="L29" s="50"/>
      <c r="M29" s="209" t="s">
        <v>590</v>
      </c>
      <c r="N29" s="223" t="s">
        <v>733</v>
      </c>
      <c r="O29" s="287">
        <v>50</v>
      </c>
      <c r="P29" s="50"/>
      <c r="Q29" s="209"/>
      <c r="R29" s="223" t="s">
        <v>733</v>
      </c>
      <c r="S29" s="224"/>
      <c r="T29" s="50"/>
      <c r="U29" s="209"/>
      <c r="V29" s="223"/>
      <c r="W29" s="224"/>
      <c r="X29" s="50"/>
      <c r="Y29" s="209" t="s">
        <v>721</v>
      </c>
      <c r="Z29" s="223" t="s">
        <v>733</v>
      </c>
      <c r="AA29" s="224">
        <v>180</v>
      </c>
      <c r="AB29" s="50"/>
      <c r="AC29" s="174"/>
    </row>
    <row r="30" spans="1:29" s="49" customFormat="1" ht="15.95" customHeight="1" x14ac:dyDescent="0.15">
      <c r="A30" s="204"/>
      <c r="B30" s="51"/>
      <c r="C30" s="52"/>
      <c r="D30" s="252"/>
      <c r="E30" s="204"/>
      <c r="F30" s="51"/>
      <c r="G30" s="52"/>
      <c r="H30" s="53"/>
      <c r="I30" s="204"/>
      <c r="J30" s="51"/>
      <c r="K30" s="52"/>
      <c r="L30" s="53"/>
      <c r="M30" s="204"/>
      <c r="N30" s="51"/>
      <c r="O30" s="288"/>
      <c r="P30" s="53"/>
      <c r="Q30" s="204"/>
      <c r="R30" s="51"/>
      <c r="S30" s="52"/>
      <c r="T30" s="53"/>
      <c r="U30" s="204"/>
      <c r="V30" s="51"/>
      <c r="W30" s="52"/>
      <c r="X30" s="53"/>
      <c r="Y30" s="204"/>
      <c r="Z30" s="51"/>
      <c r="AA30" s="52"/>
      <c r="AB30" s="53"/>
    </row>
    <row r="31" spans="1:29" s="49" customFormat="1" ht="15.95" customHeight="1" x14ac:dyDescent="0.15">
      <c r="A31" s="192"/>
      <c r="B31" s="145" t="s">
        <v>344</v>
      </c>
      <c r="C31" s="87">
        <f>SUM(C27:C30)</f>
        <v>6600</v>
      </c>
      <c r="D31" s="55">
        <f>SUM(D27:D30)</f>
        <v>0</v>
      </c>
      <c r="E31" s="192"/>
      <c r="F31" s="145" t="s">
        <v>344</v>
      </c>
      <c r="G31" s="87">
        <f>SUM(G27:G30)</f>
        <v>1450</v>
      </c>
      <c r="H31" s="55">
        <f>SUM(H27:H30)</f>
        <v>0</v>
      </c>
      <c r="I31" s="192"/>
      <c r="J31" s="145" t="s">
        <v>344</v>
      </c>
      <c r="K31" s="87">
        <f>SUM(K27:K30)</f>
        <v>900</v>
      </c>
      <c r="L31" s="55">
        <f>SUM(L27:L30)</f>
        <v>0</v>
      </c>
      <c r="M31" s="192"/>
      <c r="N31" s="145" t="s">
        <v>344</v>
      </c>
      <c r="O31" s="87">
        <f>SUM(O27:O30)</f>
        <v>165</v>
      </c>
      <c r="P31" s="55">
        <f>SUM(P27:P30)</f>
        <v>0</v>
      </c>
      <c r="Q31" s="192"/>
      <c r="R31" s="145" t="s">
        <v>344</v>
      </c>
      <c r="S31" s="87">
        <f>SUM(S27:S30)</f>
        <v>0</v>
      </c>
      <c r="T31" s="55">
        <f>SUM(T27:T30)</f>
        <v>0</v>
      </c>
      <c r="U31" s="192"/>
      <c r="V31" s="145"/>
      <c r="W31" s="88"/>
      <c r="X31" s="56"/>
      <c r="Y31" s="192"/>
      <c r="Z31" s="145" t="s">
        <v>344</v>
      </c>
      <c r="AA31" s="87">
        <f>SUM(AA27:AA30)</f>
        <v>310</v>
      </c>
      <c r="AB31" s="55">
        <f>SUM(AB27:AB30)</f>
        <v>0</v>
      </c>
      <c r="AC31" s="174"/>
    </row>
    <row r="32" spans="1:29" s="58" customFormat="1" ht="15.95" customHeight="1" x14ac:dyDescent="0.15">
      <c r="A32" s="191"/>
      <c r="B32" s="148" t="s">
        <v>252</v>
      </c>
      <c r="C32" s="79"/>
      <c r="D32" s="80"/>
      <c r="E32" s="194"/>
      <c r="F32" s="78"/>
      <c r="G32" s="79"/>
      <c r="H32" s="80"/>
      <c r="I32" s="196"/>
      <c r="J32" s="78"/>
      <c r="K32" s="86" t="s">
        <v>227</v>
      </c>
      <c r="L32" s="84">
        <f>C39+G39+K39+O39+S39+W39+AA39</f>
        <v>10115</v>
      </c>
      <c r="M32" s="196"/>
      <c r="N32" s="78"/>
      <c r="O32" s="86" t="s">
        <v>228</v>
      </c>
      <c r="P32" s="185">
        <f>D39+H39+L39+P39+T39+X39+AB39</f>
        <v>0</v>
      </c>
      <c r="Q32" s="198"/>
      <c r="R32" s="81"/>
      <c r="S32" s="82"/>
      <c r="T32" s="83"/>
      <c r="U32" s="200"/>
      <c r="V32" s="186"/>
      <c r="W32" s="186"/>
      <c r="X32" s="186"/>
      <c r="Y32" s="200"/>
      <c r="Z32" s="186"/>
      <c r="AA32" s="186"/>
      <c r="AB32" s="187"/>
      <c r="AC32" s="57"/>
    </row>
    <row r="33" spans="1:30" s="49" customFormat="1" ht="15.95" customHeight="1" x14ac:dyDescent="0.15">
      <c r="A33" s="209" t="s">
        <v>153</v>
      </c>
      <c r="B33" s="223" t="s">
        <v>117</v>
      </c>
      <c r="C33" s="224">
        <v>3500</v>
      </c>
      <c r="D33" s="50"/>
      <c r="E33" s="228" t="s">
        <v>290</v>
      </c>
      <c r="F33" s="223" t="s">
        <v>481</v>
      </c>
      <c r="G33" s="224">
        <v>550</v>
      </c>
      <c r="H33" s="50"/>
      <c r="I33" s="228" t="s">
        <v>173</v>
      </c>
      <c r="J33" s="223" t="s">
        <v>117</v>
      </c>
      <c r="K33" s="224">
        <v>720</v>
      </c>
      <c r="L33" s="50"/>
      <c r="M33" s="228" t="s">
        <v>182</v>
      </c>
      <c r="N33" s="223" t="s">
        <v>117</v>
      </c>
      <c r="O33" s="224">
        <v>350</v>
      </c>
      <c r="P33" s="50"/>
      <c r="Q33" s="228" t="s">
        <v>190</v>
      </c>
      <c r="R33" s="223" t="s">
        <v>117</v>
      </c>
      <c r="S33" s="224">
        <v>270</v>
      </c>
      <c r="T33" s="50"/>
      <c r="U33" s="228"/>
      <c r="V33" s="223"/>
      <c r="W33" s="224"/>
      <c r="X33" s="50"/>
      <c r="Y33" s="228" t="s">
        <v>173</v>
      </c>
      <c r="Z33" s="223" t="s">
        <v>117</v>
      </c>
      <c r="AA33" s="224">
        <v>250</v>
      </c>
      <c r="AB33" s="50"/>
      <c r="AC33" s="48"/>
    </row>
    <row r="34" spans="1:30" s="49" customFormat="1" ht="15.95" customHeight="1" x14ac:dyDescent="0.15">
      <c r="A34" s="209"/>
      <c r="B34" s="259" t="s">
        <v>612</v>
      </c>
      <c r="C34" s="224"/>
      <c r="D34" s="50"/>
      <c r="E34" s="228" t="s">
        <v>292</v>
      </c>
      <c r="F34" s="223" t="s">
        <v>482</v>
      </c>
      <c r="G34" s="224">
        <v>170</v>
      </c>
      <c r="H34" s="50"/>
      <c r="I34" s="228"/>
      <c r="J34" s="259" t="s">
        <v>575</v>
      </c>
      <c r="K34" s="224"/>
      <c r="L34" s="50"/>
      <c r="M34" s="228" t="s">
        <v>534</v>
      </c>
      <c r="N34" s="223" t="s">
        <v>573</v>
      </c>
      <c r="O34" s="224">
        <v>350</v>
      </c>
      <c r="P34" s="50"/>
      <c r="Q34" s="228"/>
      <c r="R34" s="223" t="s">
        <v>574</v>
      </c>
      <c r="S34" s="224"/>
      <c r="T34" s="50"/>
      <c r="U34" s="228"/>
      <c r="V34" s="168"/>
      <c r="W34" s="224"/>
      <c r="X34" s="50"/>
      <c r="Y34" s="228"/>
      <c r="Z34" s="259" t="s">
        <v>575</v>
      </c>
      <c r="AA34" s="224"/>
      <c r="AB34" s="50"/>
      <c r="AC34" s="48"/>
    </row>
    <row r="35" spans="1:30" s="49" customFormat="1" ht="15.95" customHeight="1" x14ac:dyDescent="0.15">
      <c r="A35" s="209"/>
      <c r="B35" s="168"/>
      <c r="C35" s="224"/>
      <c r="D35" s="50"/>
      <c r="E35" s="228"/>
      <c r="F35" s="223"/>
      <c r="G35" s="224"/>
      <c r="H35" s="50"/>
      <c r="I35" s="228"/>
      <c r="J35" s="259"/>
      <c r="K35" s="224"/>
      <c r="L35" s="50"/>
      <c r="M35" s="228" t="s">
        <v>345</v>
      </c>
      <c r="N35" s="223" t="s">
        <v>766</v>
      </c>
      <c r="O35" s="224">
        <v>15</v>
      </c>
      <c r="P35" s="50"/>
      <c r="Q35" s="228"/>
      <c r="R35" s="168"/>
      <c r="S35" s="224"/>
      <c r="T35" s="50"/>
      <c r="U35" s="228"/>
      <c r="V35" s="168"/>
      <c r="W35" s="224"/>
      <c r="X35" s="50"/>
      <c r="Y35" s="228"/>
      <c r="Z35" s="259"/>
      <c r="AA35" s="224"/>
      <c r="AB35" s="50"/>
      <c r="AC35" s="48"/>
    </row>
    <row r="36" spans="1:30" s="49" customFormat="1" ht="15.95" customHeight="1" x14ac:dyDescent="0.15">
      <c r="A36" s="209" t="s">
        <v>154</v>
      </c>
      <c r="B36" s="223" t="s">
        <v>780</v>
      </c>
      <c r="C36" s="224">
        <v>1900</v>
      </c>
      <c r="D36" s="50"/>
      <c r="E36" s="228" t="s">
        <v>291</v>
      </c>
      <c r="F36" s="223" t="s">
        <v>552</v>
      </c>
      <c r="G36" s="224">
        <v>200</v>
      </c>
      <c r="H36" s="50"/>
      <c r="I36" s="228" t="s">
        <v>174</v>
      </c>
      <c r="J36" s="223" t="s">
        <v>118</v>
      </c>
      <c r="K36" s="224">
        <v>450</v>
      </c>
      <c r="L36" s="50"/>
      <c r="M36" s="228" t="s">
        <v>183</v>
      </c>
      <c r="N36" s="223" t="s">
        <v>552</v>
      </c>
      <c r="O36" s="224">
        <v>190</v>
      </c>
      <c r="P36" s="50"/>
      <c r="Q36" s="228" t="s">
        <v>191</v>
      </c>
      <c r="R36" s="223" t="s">
        <v>118</v>
      </c>
      <c r="S36" s="224">
        <v>800</v>
      </c>
      <c r="T36" s="50"/>
      <c r="U36" s="228"/>
      <c r="V36" s="223"/>
      <c r="W36" s="224"/>
      <c r="X36" s="50"/>
      <c r="Y36" s="228" t="s">
        <v>174</v>
      </c>
      <c r="Z36" s="223" t="s">
        <v>118</v>
      </c>
      <c r="AA36" s="224">
        <v>200</v>
      </c>
      <c r="AB36" s="50"/>
      <c r="AC36" s="48"/>
    </row>
    <row r="37" spans="1:30" s="49" customFormat="1" ht="15.95" customHeight="1" x14ac:dyDescent="0.15">
      <c r="A37" s="209"/>
      <c r="B37" s="168" t="s">
        <v>611</v>
      </c>
      <c r="C37" s="224"/>
      <c r="D37" s="50"/>
      <c r="E37" s="228"/>
      <c r="F37" s="223"/>
      <c r="G37" s="224"/>
      <c r="H37" s="50"/>
      <c r="I37" s="228"/>
      <c r="J37" s="223"/>
      <c r="K37" s="224"/>
      <c r="L37" s="50"/>
      <c r="M37" s="228"/>
      <c r="N37" s="223"/>
      <c r="O37" s="224"/>
      <c r="P37" s="50"/>
      <c r="Q37" s="228"/>
      <c r="R37" s="223"/>
      <c r="S37" s="224"/>
      <c r="T37" s="50"/>
      <c r="U37" s="228"/>
      <c r="V37" s="223"/>
      <c r="W37" s="224"/>
      <c r="X37" s="50"/>
      <c r="Y37" s="228"/>
      <c r="Z37" s="223"/>
      <c r="AA37" s="224"/>
      <c r="AB37" s="50"/>
      <c r="AC37" s="48"/>
    </row>
    <row r="38" spans="1:30" s="49" customFormat="1" ht="15.95" customHeight="1" x14ac:dyDescent="0.15">
      <c r="A38" s="204" t="s">
        <v>155</v>
      </c>
      <c r="B38" s="51" t="s">
        <v>114</v>
      </c>
      <c r="C38" s="52">
        <v>200</v>
      </c>
      <c r="D38" s="53"/>
      <c r="E38" s="261"/>
      <c r="F38" s="51"/>
      <c r="G38" s="52"/>
      <c r="H38" s="53"/>
      <c r="I38" s="261"/>
      <c r="J38" s="51"/>
      <c r="K38" s="52"/>
      <c r="L38" s="53"/>
      <c r="M38" s="261"/>
      <c r="N38" s="51"/>
      <c r="O38" s="52"/>
      <c r="P38" s="53"/>
      <c r="Q38" s="261"/>
      <c r="R38" s="51"/>
      <c r="S38" s="52"/>
      <c r="T38" s="53"/>
      <c r="U38" s="261"/>
      <c r="V38" s="51"/>
      <c r="W38" s="52"/>
      <c r="X38" s="53"/>
      <c r="Y38" s="261"/>
      <c r="Z38" s="51"/>
      <c r="AA38" s="52"/>
      <c r="AB38" s="53"/>
      <c r="AC38" s="48"/>
    </row>
    <row r="39" spans="1:30" s="58" customFormat="1" ht="15.95" customHeight="1" x14ac:dyDescent="0.15">
      <c r="A39" s="192"/>
      <c r="B39" s="145" t="s">
        <v>248</v>
      </c>
      <c r="C39" s="87">
        <f>SUM(C33:C38)</f>
        <v>5600</v>
      </c>
      <c r="D39" s="55">
        <f>SUM(D33:D38)</f>
        <v>0</v>
      </c>
      <c r="E39" s="192"/>
      <c r="F39" s="145" t="s">
        <v>248</v>
      </c>
      <c r="G39" s="87">
        <f>SUM(G33:G38)</f>
        <v>920</v>
      </c>
      <c r="H39" s="55">
        <f>SUM(H33:H38)</f>
        <v>0</v>
      </c>
      <c r="I39" s="192"/>
      <c r="J39" s="145" t="s">
        <v>248</v>
      </c>
      <c r="K39" s="87">
        <f>SUM(K33:K38)</f>
        <v>1170</v>
      </c>
      <c r="L39" s="55">
        <f>SUM(L33:L38)</f>
        <v>0</v>
      </c>
      <c r="M39" s="192"/>
      <c r="N39" s="145" t="s">
        <v>248</v>
      </c>
      <c r="O39" s="87">
        <f>SUM(O33:O38)</f>
        <v>905</v>
      </c>
      <c r="P39" s="55">
        <f>SUM(P33:P38)</f>
        <v>0</v>
      </c>
      <c r="Q39" s="192"/>
      <c r="R39" s="145" t="s">
        <v>248</v>
      </c>
      <c r="S39" s="87">
        <f>SUM(S33:S38)</f>
        <v>1070</v>
      </c>
      <c r="T39" s="55">
        <f>SUM(T33:T38)</f>
        <v>0</v>
      </c>
      <c r="U39" s="192"/>
      <c r="V39" s="145"/>
      <c r="W39" s="87"/>
      <c r="X39" s="55"/>
      <c r="Y39" s="192"/>
      <c r="Z39" s="145" t="s">
        <v>248</v>
      </c>
      <c r="AA39" s="87">
        <f>SUM(AA33:AA38)</f>
        <v>450</v>
      </c>
      <c r="AB39" s="55">
        <f>SUM(AB33:AB38)</f>
        <v>0</v>
      </c>
      <c r="AC39" s="57"/>
    </row>
    <row r="40" spans="1:30" ht="15.95" customHeight="1" x14ac:dyDescent="0.15">
      <c r="A40" s="191"/>
      <c r="B40" s="148" t="s">
        <v>251</v>
      </c>
      <c r="C40" s="79"/>
      <c r="D40" s="80"/>
      <c r="E40" s="194"/>
      <c r="F40" s="78"/>
      <c r="G40" s="79"/>
      <c r="H40" s="80"/>
      <c r="I40" s="196"/>
      <c r="J40" s="78"/>
      <c r="K40" s="86" t="s">
        <v>226</v>
      </c>
      <c r="L40" s="84">
        <f>C42+G42+K42+O42+S42+W42+AA42</f>
        <v>500</v>
      </c>
      <c r="M40" s="196"/>
      <c r="N40" s="78"/>
      <c r="O40" s="86" t="s">
        <v>225</v>
      </c>
      <c r="P40" s="185">
        <f>D42+H42+L42+P42+T42+X42+AB42</f>
        <v>0</v>
      </c>
      <c r="Q40" s="198"/>
      <c r="R40" s="81"/>
      <c r="S40" s="82"/>
      <c r="T40" s="83"/>
      <c r="U40" s="200"/>
      <c r="V40" s="186"/>
      <c r="W40" s="186"/>
      <c r="X40" s="186"/>
      <c r="Y40" s="200"/>
      <c r="Z40" s="186"/>
      <c r="AA40" s="186"/>
      <c r="AB40" s="187"/>
      <c r="AC40" s="64"/>
      <c r="AD40" s="47"/>
    </row>
    <row r="41" spans="1:30" s="65" customFormat="1" ht="15.95" customHeight="1" x14ac:dyDescent="0.15">
      <c r="A41" s="280" t="s">
        <v>438</v>
      </c>
      <c r="B41" s="223" t="s">
        <v>389</v>
      </c>
      <c r="C41" s="224">
        <v>500</v>
      </c>
      <c r="D41" s="176"/>
      <c r="E41" s="204"/>
      <c r="F41" s="107" t="s">
        <v>222</v>
      </c>
      <c r="G41" s="105"/>
      <c r="H41" s="176"/>
      <c r="I41" s="204"/>
      <c r="J41" s="107" t="s">
        <v>222</v>
      </c>
      <c r="K41" s="105"/>
      <c r="L41" s="176"/>
      <c r="M41" s="204"/>
      <c r="N41" s="107" t="s">
        <v>390</v>
      </c>
      <c r="O41" s="105"/>
      <c r="P41" s="176"/>
      <c r="Q41" s="204"/>
      <c r="R41" s="107" t="s">
        <v>222</v>
      </c>
      <c r="S41" s="105"/>
      <c r="T41" s="176"/>
      <c r="U41" s="204"/>
      <c r="V41" s="107" t="s">
        <v>222</v>
      </c>
      <c r="W41" s="105"/>
      <c r="X41" s="176"/>
      <c r="Y41" s="204"/>
      <c r="Z41" s="107" t="s">
        <v>222</v>
      </c>
      <c r="AA41" s="105"/>
      <c r="AB41" s="50"/>
      <c r="AC41" s="66"/>
    </row>
    <row r="42" spans="1:30" s="58" customFormat="1" ht="15.95" customHeight="1" x14ac:dyDescent="0.15">
      <c r="A42" s="192"/>
      <c r="B42" s="145" t="s">
        <v>248</v>
      </c>
      <c r="C42" s="87">
        <f>SUM(C41:C41)</f>
        <v>500</v>
      </c>
      <c r="D42" s="55">
        <f>SUM(D41:D41)</f>
        <v>0</v>
      </c>
      <c r="E42" s="192"/>
      <c r="F42" s="145"/>
      <c r="G42" s="87"/>
      <c r="H42" s="55"/>
      <c r="I42" s="192"/>
      <c r="J42" s="145"/>
      <c r="K42" s="87"/>
      <c r="L42" s="55"/>
      <c r="M42" s="192"/>
      <c r="N42" s="145"/>
      <c r="O42" s="87"/>
      <c r="P42" s="55"/>
      <c r="Q42" s="192"/>
      <c r="R42" s="145"/>
      <c r="S42" s="87"/>
      <c r="T42" s="55"/>
      <c r="U42" s="192"/>
      <c r="V42" s="145"/>
      <c r="W42" s="88"/>
      <c r="X42" s="56"/>
      <c r="Y42" s="192"/>
      <c r="Z42" s="145"/>
      <c r="AA42" s="87"/>
      <c r="AB42" s="55"/>
      <c r="AC42" s="173"/>
    </row>
    <row r="43" spans="1:30" ht="15.95" customHeight="1" x14ac:dyDescent="0.15">
      <c r="B43" s="106" t="s">
        <v>497</v>
      </c>
      <c r="S43" s="61"/>
      <c r="T43" s="62"/>
      <c r="V43" s="61"/>
      <c r="W43" s="67"/>
      <c r="X43" s="62"/>
      <c r="Z43" s="60"/>
      <c r="AA43" s="63"/>
      <c r="AB43" s="144" t="s">
        <v>688</v>
      </c>
    </row>
    <row r="44" spans="1:30" s="70" customFormat="1" ht="15.95" customHeight="1" x14ac:dyDescent="0.15">
      <c r="A44" s="189"/>
      <c r="B44" s="7"/>
      <c r="C44" s="67"/>
      <c r="D44" s="69"/>
      <c r="E44" s="188"/>
      <c r="F44" s="60"/>
      <c r="G44" s="67"/>
      <c r="H44" s="69"/>
      <c r="I44" s="188"/>
      <c r="J44" s="60"/>
      <c r="K44" s="67"/>
      <c r="L44" s="69"/>
      <c r="M44" s="188"/>
      <c r="N44" s="60"/>
      <c r="O44" s="67"/>
      <c r="P44" s="62"/>
      <c r="Q44" s="188"/>
      <c r="R44" s="60"/>
      <c r="S44" s="67"/>
      <c r="T44" s="62"/>
      <c r="U44" s="188"/>
      <c r="V44" s="60"/>
      <c r="W44" s="67"/>
      <c r="X44" s="62"/>
      <c r="Y44" s="188"/>
      <c r="Z44" s="60"/>
      <c r="AA44" s="67"/>
      <c r="AB44" s="62"/>
      <c r="AC44" s="43"/>
    </row>
  </sheetData>
  <sheetProtection algorithmName="SHA-512" hashValue="8wyOYwO+YGxOmnMraQwqx3y8NW134Q+mTLYN/GCE+oKrhAF08ziPMzBi69l9mLY+y4v3zm++wnAqIPUTYe0Log==" saltValue="6ujVRm7acwQ9fJioggvAMw==" spinCount="100000" sheet="1" objects="1" scenarios="1"/>
  <phoneticPr fontId="10"/>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40"/>
  <sheetViews>
    <sheetView zoomScaleNormal="100" workbookViewId="0">
      <selection activeCell="D8" sqref="D8"/>
    </sheetView>
  </sheetViews>
  <sheetFormatPr defaultRowHeight="13.5" x14ac:dyDescent="0.15"/>
  <cols>
    <col min="1" max="1" width="3.125" style="189" customWidth="1"/>
    <col min="2" max="2" width="7.125" style="39" customWidth="1"/>
    <col min="3" max="3" width="5.625" style="40" customWidth="1"/>
    <col min="4" max="4" width="6.625" style="41" customWidth="1"/>
    <col min="5" max="5" width="3.125" style="189" customWidth="1"/>
    <col min="6" max="6" width="7.125" style="39" customWidth="1"/>
    <col min="7" max="7" width="5.625" style="40" customWidth="1"/>
    <col min="8" max="8" width="6.625" style="41" customWidth="1"/>
    <col min="9" max="9" width="3.125" style="189" customWidth="1"/>
    <col min="10" max="10" width="7.125" style="39" customWidth="1"/>
    <col min="11" max="11" width="5.625" style="40" customWidth="1"/>
    <col min="12" max="12" width="6.625" style="41" customWidth="1"/>
    <col min="13" max="13" width="3.125" style="189" customWidth="1"/>
    <col min="14" max="14" width="7.125" style="39" customWidth="1"/>
    <col min="15" max="15" width="5.625" style="40" customWidth="1"/>
    <col min="16" max="16" width="6.625" style="42" customWidth="1"/>
    <col min="17" max="17" width="3.125" style="189" customWidth="1"/>
    <col min="18" max="18" width="7.125" style="39" customWidth="1"/>
    <col min="19" max="19" width="5.625" style="40" customWidth="1"/>
    <col min="20" max="20" width="6.625" style="42" customWidth="1"/>
    <col min="21" max="21" width="3.125" style="189" customWidth="1"/>
    <col min="22" max="22" width="7.125" style="39" customWidth="1"/>
    <col min="23" max="23" width="5.625" style="40" customWidth="1"/>
    <col min="24" max="24" width="6.625" style="42" customWidth="1"/>
    <col min="25" max="25" width="3.125" style="189"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8"/>
      <c r="B1" s="60"/>
      <c r="C1" s="67"/>
      <c r="D1" s="69"/>
      <c r="E1" s="188"/>
      <c r="F1" s="60"/>
      <c r="G1" s="67"/>
      <c r="H1" s="69"/>
      <c r="I1" s="188"/>
      <c r="J1" s="60"/>
      <c r="K1" s="67"/>
      <c r="L1" s="69"/>
      <c r="M1" s="188"/>
      <c r="N1" s="60"/>
      <c r="O1" s="67"/>
      <c r="P1" s="62"/>
      <c r="Q1" s="188"/>
      <c r="R1" s="60"/>
      <c r="S1" s="169"/>
      <c r="T1" s="62"/>
      <c r="U1" s="188"/>
      <c r="V1" s="60"/>
      <c r="W1" s="67"/>
      <c r="X1" s="62"/>
      <c r="Y1" s="188"/>
      <c r="Z1" s="60"/>
      <c r="AA1" s="67"/>
      <c r="AB1" s="257" t="str">
        <f>高松1!AB1</f>
        <v>2025年3月</v>
      </c>
      <c r="AC1" s="43"/>
    </row>
    <row r="2" spans="1:30" s="70" customFormat="1" ht="15" customHeight="1" x14ac:dyDescent="0.15">
      <c r="A2" s="188"/>
      <c r="B2" s="60"/>
      <c r="C2" s="67"/>
      <c r="D2" s="69"/>
      <c r="E2" s="188"/>
      <c r="F2" s="60"/>
      <c r="G2" s="67"/>
      <c r="H2" s="69"/>
      <c r="I2" s="188"/>
      <c r="J2" s="60"/>
      <c r="K2" s="67"/>
      <c r="L2" s="69"/>
      <c r="M2" s="188"/>
      <c r="N2" s="60"/>
      <c r="O2" s="67"/>
      <c r="P2" s="62"/>
      <c r="Q2" s="188"/>
      <c r="R2" s="60"/>
      <c r="S2" s="67"/>
      <c r="T2" s="62"/>
      <c r="U2" s="188"/>
      <c r="V2" s="60"/>
      <c r="W2" s="67"/>
      <c r="X2" s="62"/>
      <c r="Y2" s="188"/>
      <c r="AA2" s="67"/>
      <c r="AB2" s="34" t="str">
        <f>高松1!AB2</f>
        <v>香川県部数表</v>
      </c>
      <c r="AC2" s="43"/>
    </row>
    <row r="3" spans="1:30" s="70" customFormat="1" ht="15" customHeight="1" x14ac:dyDescent="0.15">
      <c r="A3" s="188"/>
      <c r="B3" s="60"/>
      <c r="C3" s="67"/>
      <c r="D3" s="69"/>
      <c r="E3" s="188"/>
      <c r="F3" s="60"/>
      <c r="G3" s="67"/>
      <c r="H3" s="69"/>
      <c r="I3" s="188"/>
      <c r="J3" s="60"/>
      <c r="K3" s="67"/>
      <c r="L3" s="69"/>
      <c r="M3" s="188"/>
      <c r="N3" s="60"/>
      <c r="O3" s="67"/>
      <c r="P3" s="62"/>
      <c r="Q3" s="188"/>
      <c r="R3" s="60"/>
      <c r="S3" s="67"/>
      <c r="T3" s="62"/>
      <c r="U3" s="188"/>
      <c r="V3" s="60"/>
      <c r="W3" s="67"/>
      <c r="X3" s="62"/>
      <c r="Y3" s="188"/>
      <c r="Z3" s="60"/>
      <c r="AA3" s="67"/>
      <c r="AB3" s="89" t="s">
        <v>195</v>
      </c>
      <c r="AC3" s="43"/>
    </row>
    <row r="4" spans="1:30" ht="4.5" customHeight="1" x14ac:dyDescent="0.15"/>
    <row r="5" spans="1:30" ht="15.95" customHeight="1" x14ac:dyDescent="0.15">
      <c r="A5" s="190"/>
      <c r="B5" s="3" t="s">
        <v>306</v>
      </c>
      <c r="C5" s="4" t="s">
        <v>2</v>
      </c>
      <c r="D5" s="5" t="s">
        <v>3</v>
      </c>
      <c r="E5" s="190"/>
      <c r="F5" s="3" t="s">
        <v>4</v>
      </c>
      <c r="G5" s="4" t="s">
        <v>2</v>
      </c>
      <c r="H5" s="5" t="s">
        <v>3</v>
      </c>
      <c r="I5" s="190"/>
      <c r="J5" s="3" t="s">
        <v>305</v>
      </c>
      <c r="K5" s="4" t="s">
        <v>2</v>
      </c>
      <c r="L5" s="5" t="s">
        <v>3</v>
      </c>
      <c r="M5" s="190"/>
      <c r="N5" s="3" t="s">
        <v>304</v>
      </c>
      <c r="O5" s="4" t="s">
        <v>2</v>
      </c>
      <c r="P5" s="5" t="s">
        <v>3</v>
      </c>
      <c r="Q5" s="190"/>
      <c r="R5" s="3" t="s">
        <v>303</v>
      </c>
      <c r="S5" s="4" t="s">
        <v>2</v>
      </c>
      <c r="T5" s="5" t="s">
        <v>3</v>
      </c>
      <c r="U5" s="190"/>
      <c r="V5" s="3"/>
      <c r="W5" s="4"/>
      <c r="X5" s="5"/>
      <c r="Y5" s="190"/>
      <c r="Z5" s="3" t="s">
        <v>302</v>
      </c>
      <c r="AA5" s="4" t="s">
        <v>2</v>
      </c>
      <c r="AB5" s="5" t="s">
        <v>3</v>
      </c>
      <c r="AC5" s="46">
        <v>4</v>
      </c>
      <c r="AD5" s="47"/>
    </row>
    <row r="6" spans="1:30" s="58" customFormat="1" ht="15.95" customHeight="1" x14ac:dyDescent="0.15">
      <c r="A6" s="191"/>
      <c r="B6" s="148" t="s">
        <v>253</v>
      </c>
      <c r="C6" s="79"/>
      <c r="D6" s="80"/>
      <c r="E6" s="196"/>
      <c r="F6" s="78"/>
      <c r="G6" s="79"/>
      <c r="H6" s="80"/>
      <c r="I6" s="196"/>
      <c r="J6" s="78"/>
      <c r="K6" s="86" t="s">
        <v>232</v>
      </c>
      <c r="L6" s="84">
        <f>C17+G17+K17+O17+S17+W17+AA17</f>
        <v>10865</v>
      </c>
      <c r="M6" s="196"/>
      <c r="N6" s="78"/>
      <c r="O6" s="86" t="s">
        <v>231</v>
      </c>
      <c r="P6" s="185">
        <f>D17+H17+L17+P17+T17+X17+AB17</f>
        <v>0</v>
      </c>
      <c r="Q6" s="198"/>
      <c r="R6" s="81"/>
      <c r="S6" s="82"/>
      <c r="T6" s="83"/>
      <c r="U6" s="200"/>
      <c r="V6" s="186"/>
      <c r="W6" s="186"/>
      <c r="X6" s="186"/>
      <c r="Y6" s="200"/>
      <c r="Z6" s="186"/>
      <c r="AA6" s="186"/>
      <c r="AB6" s="187"/>
      <c r="AC6" s="48"/>
    </row>
    <row r="7" spans="1:30" s="58" customFormat="1" ht="15.95" customHeight="1" x14ac:dyDescent="0.15">
      <c r="A7" s="242"/>
      <c r="B7" s="236" t="s">
        <v>463</v>
      </c>
      <c r="C7" s="243"/>
      <c r="D7" s="244"/>
      <c r="E7" s="239"/>
      <c r="F7" s="240"/>
      <c r="G7" s="243"/>
      <c r="H7" s="244"/>
      <c r="I7" s="239"/>
      <c r="J7" s="240"/>
      <c r="K7" s="237" t="s">
        <v>464</v>
      </c>
      <c r="L7" s="238">
        <f>C12+G12+K12+O12+S12+W12+AA12</f>
        <v>7105</v>
      </c>
      <c r="M7" s="239"/>
      <c r="N7" s="240"/>
      <c r="O7" s="237" t="s">
        <v>465</v>
      </c>
      <c r="P7" s="241">
        <f>D12+H12+L12+P12+T12+X12+AB12</f>
        <v>0</v>
      </c>
      <c r="Q7" s="245"/>
      <c r="R7" s="246"/>
      <c r="S7" s="247"/>
      <c r="T7" s="248"/>
      <c r="U7" s="249"/>
      <c r="V7" s="250"/>
      <c r="W7" s="250"/>
      <c r="X7" s="250"/>
      <c r="Y7" s="249"/>
      <c r="Z7" s="250"/>
      <c r="AA7" s="250"/>
      <c r="AB7" s="251"/>
      <c r="AC7" s="48" t="s">
        <v>455</v>
      </c>
    </row>
    <row r="8" spans="1:30" s="49" customFormat="1" ht="15.95" customHeight="1" x14ac:dyDescent="0.15">
      <c r="A8" s="209" t="s">
        <v>667</v>
      </c>
      <c r="B8" s="223" t="s">
        <v>666</v>
      </c>
      <c r="C8" s="224">
        <v>3200</v>
      </c>
      <c r="D8" s="176"/>
      <c r="E8" s="209" t="s">
        <v>294</v>
      </c>
      <c r="F8" s="223" t="s">
        <v>596</v>
      </c>
      <c r="G8" s="287">
        <v>1000</v>
      </c>
      <c r="H8" s="290"/>
      <c r="I8" s="209"/>
      <c r="J8" s="223"/>
      <c r="K8" s="287"/>
      <c r="L8" s="290"/>
      <c r="M8" s="209"/>
      <c r="N8" s="223"/>
      <c r="O8" s="287"/>
      <c r="P8" s="290"/>
      <c r="Q8" s="209"/>
      <c r="R8" s="223"/>
      <c r="S8" s="287"/>
      <c r="T8" s="290"/>
      <c r="U8" s="209"/>
      <c r="V8" s="223"/>
      <c r="W8" s="287"/>
      <c r="X8" s="290"/>
      <c r="Y8" s="209"/>
      <c r="Z8" s="223"/>
      <c r="AA8" s="287"/>
      <c r="AB8" s="291"/>
      <c r="AC8" s="48" t="s">
        <v>456</v>
      </c>
    </row>
    <row r="9" spans="1:30" s="49" customFormat="1" ht="15.95" customHeight="1" x14ac:dyDescent="0.15">
      <c r="A9" s="209" t="s">
        <v>650</v>
      </c>
      <c r="B9" s="223" t="s">
        <v>656</v>
      </c>
      <c r="C9" s="224">
        <v>2200</v>
      </c>
      <c r="D9" s="176"/>
      <c r="E9" s="209"/>
      <c r="F9" s="223"/>
      <c r="G9" s="287"/>
      <c r="H9" s="290"/>
      <c r="I9" s="209" t="s">
        <v>734</v>
      </c>
      <c r="J9" s="223" t="s">
        <v>735</v>
      </c>
      <c r="K9" s="223">
        <v>420</v>
      </c>
      <c r="L9" s="290"/>
      <c r="M9" s="209" t="s">
        <v>653</v>
      </c>
      <c r="N9" s="223" t="s">
        <v>657</v>
      </c>
      <c r="O9" s="287">
        <v>80</v>
      </c>
      <c r="P9" s="290"/>
      <c r="Q9" s="209"/>
      <c r="R9" s="223" t="s">
        <v>735</v>
      </c>
      <c r="S9" s="287"/>
      <c r="T9" s="290"/>
      <c r="U9" s="209"/>
      <c r="V9" s="223"/>
      <c r="W9" s="287"/>
      <c r="X9" s="290"/>
      <c r="Y9" s="209" t="s">
        <v>736</v>
      </c>
      <c r="Z9" s="223" t="s">
        <v>735</v>
      </c>
      <c r="AA9" s="287">
        <v>205</v>
      </c>
      <c r="AB9" s="291"/>
      <c r="AC9" s="43" t="s">
        <v>363</v>
      </c>
    </row>
    <row r="10" spans="1:30" s="49" customFormat="1" ht="15.95" customHeight="1" x14ac:dyDescent="0.15">
      <c r="A10" s="209"/>
      <c r="B10" s="223"/>
      <c r="C10" s="224"/>
      <c r="D10" s="176"/>
      <c r="E10" s="209"/>
      <c r="F10" s="223"/>
      <c r="G10" s="287"/>
      <c r="H10" s="290"/>
      <c r="I10" s="209"/>
      <c r="J10" s="223"/>
      <c r="K10" s="287"/>
      <c r="L10" s="290"/>
      <c r="M10" s="209"/>
      <c r="N10" s="223"/>
      <c r="O10" s="287"/>
      <c r="P10" s="290"/>
      <c r="Q10" s="209"/>
      <c r="R10" s="223"/>
      <c r="S10" s="223"/>
      <c r="T10" s="290"/>
      <c r="U10" s="209"/>
      <c r="V10" s="223"/>
      <c r="W10" s="287"/>
      <c r="X10" s="290"/>
      <c r="Y10" s="209"/>
      <c r="Z10" s="223"/>
      <c r="AA10" s="287"/>
      <c r="AB10" s="291"/>
    </row>
    <row r="11" spans="1:30" s="49" customFormat="1" ht="15.95" customHeight="1" x14ac:dyDescent="0.15">
      <c r="A11" s="204"/>
      <c r="B11" s="51"/>
      <c r="C11" s="52"/>
      <c r="D11" s="252"/>
      <c r="E11" s="204"/>
      <c r="F11" s="51"/>
      <c r="G11" s="288"/>
      <c r="H11" s="292"/>
      <c r="I11" s="204"/>
      <c r="J11" s="51"/>
      <c r="K11" s="288"/>
      <c r="L11" s="292"/>
      <c r="M11" s="204"/>
      <c r="N11" s="51"/>
      <c r="O11" s="288"/>
      <c r="P11" s="292"/>
      <c r="Q11" s="204"/>
      <c r="R11" s="51"/>
      <c r="S11" s="288"/>
      <c r="T11" s="292"/>
      <c r="U11" s="204"/>
      <c r="V11" s="51"/>
      <c r="W11" s="288"/>
      <c r="X11" s="292"/>
      <c r="Y11" s="204"/>
      <c r="Z11" s="51"/>
      <c r="AA11" s="288"/>
      <c r="AB11" s="293"/>
      <c r="AC11" s="43" t="s">
        <v>26</v>
      </c>
    </row>
    <row r="12" spans="1:30" s="58" customFormat="1" ht="15.95" customHeight="1" x14ac:dyDescent="0.15">
      <c r="A12" s="192"/>
      <c r="B12" s="145" t="s">
        <v>248</v>
      </c>
      <c r="C12" s="87">
        <f>SUM(C8:C11)</f>
        <v>5400</v>
      </c>
      <c r="D12" s="55">
        <f>SUM(D8:D11)</f>
        <v>0</v>
      </c>
      <c r="E12" s="192"/>
      <c r="F12" s="145" t="s">
        <v>248</v>
      </c>
      <c r="G12" s="289">
        <f>SUM(G8:G11)</f>
        <v>1000</v>
      </c>
      <c r="H12" s="294">
        <f>SUM(H8:H11)</f>
        <v>0</v>
      </c>
      <c r="I12" s="192"/>
      <c r="J12" s="145" t="s">
        <v>248</v>
      </c>
      <c r="K12" s="289">
        <f>SUM(K8:K11)</f>
        <v>420</v>
      </c>
      <c r="L12" s="294">
        <f>SUM(L8:L11)</f>
        <v>0</v>
      </c>
      <c r="M12" s="192"/>
      <c r="N12" s="145" t="s">
        <v>248</v>
      </c>
      <c r="O12" s="289">
        <f>SUM(O8:O11)</f>
        <v>80</v>
      </c>
      <c r="P12" s="294">
        <f>SUM(P8:P11)</f>
        <v>0</v>
      </c>
      <c r="Q12" s="192"/>
      <c r="R12" s="145"/>
      <c r="S12" s="289"/>
      <c r="T12" s="294"/>
      <c r="U12" s="201"/>
      <c r="V12" s="145"/>
      <c r="W12" s="289"/>
      <c r="X12" s="294"/>
      <c r="Y12" s="192"/>
      <c r="Z12" s="145" t="s">
        <v>248</v>
      </c>
      <c r="AA12" s="289">
        <f>SUM(AA8:AA11)</f>
        <v>205</v>
      </c>
      <c r="AB12" s="294">
        <f>SUM(AB8:AB11)</f>
        <v>0</v>
      </c>
      <c r="AC12" s="48" t="s">
        <v>27</v>
      </c>
    </row>
    <row r="13" spans="1:30" s="58" customFormat="1" ht="15.95" customHeight="1" x14ac:dyDescent="0.15">
      <c r="A13" s="232"/>
      <c r="B13" s="236" t="s">
        <v>466</v>
      </c>
      <c r="C13" s="233"/>
      <c r="D13" s="234"/>
      <c r="E13" s="235"/>
      <c r="F13" s="295"/>
      <c r="G13" s="233"/>
      <c r="H13" s="234"/>
      <c r="I13" s="235"/>
      <c r="J13" s="295"/>
      <c r="K13" s="86" t="s">
        <v>467</v>
      </c>
      <c r="L13" s="84">
        <f>C16+G16+K16+O16+S16+W16+AA16</f>
        <v>3760</v>
      </c>
      <c r="M13" s="196"/>
      <c r="N13" s="78"/>
      <c r="O13" s="86" t="s">
        <v>468</v>
      </c>
      <c r="P13" s="185">
        <f>D16+H16+L16+P16+T16+X16+AB16</f>
        <v>0</v>
      </c>
      <c r="Q13" s="296"/>
      <c r="R13" s="295"/>
      <c r="S13" s="233"/>
      <c r="T13" s="234"/>
      <c r="U13" s="235"/>
      <c r="V13" s="297"/>
      <c r="W13" s="297"/>
      <c r="X13" s="297"/>
      <c r="Y13" s="235"/>
      <c r="Z13" s="297"/>
      <c r="AA13" s="297"/>
      <c r="AB13" s="298"/>
      <c r="AC13" s="48" t="s">
        <v>21</v>
      </c>
    </row>
    <row r="14" spans="1:30" s="49" customFormat="1" ht="15.95" customHeight="1" x14ac:dyDescent="0.15">
      <c r="A14" s="209" t="s">
        <v>315</v>
      </c>
      <c r="B14" s="223" t="s">
        <v>370</v>
      </c>
      <c r="C14" s="224">
        <v>2300</v>
      </c>
      <c r="D14" s="176"/>
      <c r="E14" s="209" t="s">
        <v>295</v>
      </c>
      <c r="F14" s="223" t="s">
        <v>108</v>
      </c>
      <c r="G14" s="287">
        <v>800</v>
      </c>
      <c r="H14" s="290"/>
      <c r="I14" s="209" t="s">
        <v>176</v>
      </c>
      <c r="J14" s="223" t="s">
        <v>108</v>
      </c>
      <c r="K14" s="287">
        <v>400</v>
      </c>
      <c r="L14" s="290"/>
      <c r="M14" s="209" t="s">
        <v>185</v>
      </c>
      <c r="N14" s="223" t="s">
        <v>388</v>
      </c>
      <c r="O14" s="287">
        <v>110</v>
      </c>
      <c r="P14" s="290"/>
      <c r="Q14" s="209"/>
      <c r="R14" s="223" t="s">
        <v>395</v>
      </c>
      <c r="S14" s="287"/>
      <c r="T14" s="290"/>
      <c r="U14" s="209"/>
      <c r="V14" s="223"/>
      <c r="W14" s="287"/>
      <c r="X14" s="290"/>
      <c r="Y14" s="209" t="s">
        <v>176</v>
      </c>
      <c r="Z14" s="223" t="s">
        <v>108</v>
      </c>
      <c r="AA14" s="287">
        <v>150</v>
      </c>
      <c r="AB14" s="291"/>
      <c r="AC14" s="48"/>
    </row>
    <row r="15" spans="1:30" s="49" customFormat="1" ht="15.95" customHeight="1" x14ac:dyDescent="0.15">
      <c r="A15" s="204"/>
      <c r="B15" s="51"/>
      <c r="C15" s="52"/>
      <c r="D15" s="252"/>
      <c r="E15" s="204"/>
      <c r="F15" s="51"/>
      <c r="G15" s="288"/>
      <c r="H15" s="292"/>
      <c r="I15" s="204"/>
      <c r="J15" s="107"/>
      <c r="K15" s="288"/>
      <c r="L15" s="292"/>
      <c r="M15" s="204"/>
      <c r="N15" s="51"/>
      <c r="O15" s="288"/>
      <c r="P15" s="292"/>
      <c r="Q15" s="204"/>
      <c r="R15" s="51"/>
      <c r="S15" s="288"/>
      <c r="T15" s="292"/>
      <c r="U15" s="204"/>
      <c r="V15" s="51"/>
      <c r="W15" s="288"/>
      <c r="X15" s="292"/>
      <c r="Y15" s="204"/>
      <c r="Z15" s="51"/>
      <c r="AA15" s="288"/>
      <c r="AB15" s="293"/>
      <c r="AC15" s="48" t="s">
        <v>28</v>
      </c>
    </row>
    <row r="16" spans="1:30" s="49" customFormat="1" ht="15.95" customHeight="1" x14ac:dyDescent="0.15">
      <c r="A16" s="192"/>
      <c r="B16" s="145" t="s">
        <v>248</v>
      </c>
      <c r="C16" s="87">
        <f>SUM(C14:C14)</f>
        <v>2300</v>
      </c>
      <c r="D16" s="55">
        <f>SUM(D14:D14)</f>
        <v>0</v>
      </c>
      <c r="E16" s="192"/>
      <c r="F16" s="145" t="s">
        <v>248</v>
      </c>
      <c r="G16" s="289">
        <f>SUM(G14:G15)</f>
        <v>800</v>
      </c>
      <c r="H16" s="294">
        <f>SUM(H14:H15)</f>
        <v>0</v>
      </c>
      <c r="I16" s="192"/>
      <c r="J16" s="145" t="s">
        <v>248</v>
      </c>
      <c r="K16" s="289">
        <f>SUM(K14:K15)</f>
        <v>400</v>
      </c>
      <c r="L16" s="294">
        <f>SUM(L14:L15)</f>
        <v>0</v>
      </c>
      <c r="M16" s="192"/>
      <c r="N16" s="145" t="s">
        <v>248</v>
      </c>
      <c r="O16" s="289">
        <f>SUM(O14:O15)</f>
        <v>110</v>
      </c>
      <c r="P16" s="294">
        <f>SUM(P14:P15)</f>
        <v>0</v>
      </c>
      <c r="Q16" s="192"/>
      <c r="R16" s="145"/>
      <c r="S16" s="289"/>
      <c r="T16" s="294"/>
      <c r="U16" s="201"/>
      <c r="V16" s="145"/>
      <c r="W16" s="289"/>
      <c r="X16" s="294"/>
      <c r="Y16" s="192"/>
      <c r="Z16" s="145" t="s">
        <v>248</v>
      </c>
      <c r="AA16" s="289">
        <f>SUM(AA14:AA15)</f>
        <v>150</v>
      </c>
      <c r="AB16" s="294">
        <f>SUM(AB14:AB15)</f>
        <v>0</v>
      </c>
      <c r="AC16" s="48" t="s">
        <v>29</v>
      </c>
    </row>
    <row r="17" spans="1:30" s="49" customFormat="1" ht="15.95" customHeight="1" x14ac:dyDescent="0.15">
      <c r="A17" s="192"/>
      <c r="B17" s="145" t="s">
        <v>357</v>
      </c>
      <c r="C17" s="87">
        <f>C12+C16</f>
        <v>7700</v>
      </c>
      <c r="D17" s="55">
        <f>D12+D16</f>
        <v>0</v>
      </c>
      <c r="E17" s="192"/>
      <c r="F17" s="145" t="s">
        <v>357</v>
      </c>
      <c r="G17" s="289">
        <f>G12+G16</f>
        <v>1800</v>
      </c>
      <c r="H17" s="294">
        <f>H12+H16</f>
        <v>0</v>
      </c>
      <c r="I17" s="192"/>
      <c r="J17" s="145" t="s">
        <v>357</v>
      </c>
      <c r="K17" s="289">
        <f>K12+K16</f>
        <v>820</v>
      </c>
      <c r="L17" s="294">
        <f>L12+L16</f>
        <v>0</v>
      </c>
      <c r="M17" s="192"/>
      <c r="N17" s="145" t="s">
        <v>357</v>
      </c>
      <c r="O17" s="289">
        <f>O12+O16</f>
        <v>190</v>
      </c>
      <c r="P17" s="294">
        <f>P12+P16</f>
        <v>0</v>
      </c>
      <c r="Q17" s="192"/>
      <c r="R17" s="145"/>
      <c r="S17" s="289"/>
      <c r="T17" s="294"/>
      <c r="U17" s="201"/>
      <c r="V17" s="145"/>
      <c r="W17" s="289"/>
      <c r="X17" s="294"/>
      <c r="Y17" s="192"/>
      <c r="Z17" s="145" t="s">
        <v>357</v>
      </c>
      <c r="AA17" s="289">
        <f>AA12+AA16</f>
        <v>355</v>
      </c>
      <c r="AB17" s="294">
        <f>AB12+AB16</f>
        <v>0</v>
      </c>
      <c r="AC17" s="48" t="s">
        <v>30</v>
      </c>
    </row>
    <row r="18" spans="1:30" s="49" customFormat="1" ht="15.95" customHeight="1" x14ac:dyDescent="0.15">
      <c r="A18" s="191"/>
      <c r="B18" s="148" t="s">
        <v>254</v>
      </c>
      <c r="C18" s="79"/>
      <c r="D18" s="80"/>
      <c r="E18" s="194"/>
      <c r="F18" s="78"/>
      <c r="G18" s="79"/>
      <c r="H18" s="80"/>
      <c r="I18" s="196"/>
      <c r="J18" s="78"/>
      <c r="K18" s="86" t="s">
        <v>230</v>
      </c>
      <c r="L18" s="84">
        <f>C24+G24+K24+O24+S24+W24+AA24</f>
        <v>15400</v>
      </c>
      <c r="M18" s="196"/>
      <c r="N18" s="78"/>
      <c r="O18" s="86" t="s">
        <v>229</v>
      </c>
      <c r="P18" s="185">
        <f>D24+H24+L24+P24+T24+X24+AB24</f>
        <v>0</v>
      </c>
      <c r="Q18" s="194"/>
      <c r="R18" s="78"/>
      <c r="S18" s="79"/>
      <c r="T18" s="80"/>
      <c r="U18" s="196"/>
      <c r="V18" s="299"/>
      <c r="W18" s="299"/>
      <c r="X18" s="299"/>
      <c r="Y18" s="196"/>
      <c r="Z18" s="299"/>
      <c r="AA18" s="299"/>
      <c r="AB18" s="300"/>
      <c r="AC18" s="48"/>
    </row>
    <row r="19" spans="1:30" s="58" customFormat="1" ht="15.95" customHeight="1" x14ac:dyDescent="0.15">
      <c r="A19" s="209" t="s">
        <v>310</v>
      </c>
      <c r="B19" s="223" t="s">
        <v>469</v>
      </c>
      <c r="C19" s="275">
        <v>2600</v>
      </c>
      <c r="D19" s="50"/>
      <c r="E19" s="209" t="s">
        <v>296</v>
      </c>
      <c r="F19" s="223" t="s">
        <v>627</v>
      </c>
      <c r="G19" s="301">
        <v>3800</v>
      </c>
      <c r="H19" s="291"/>
      <c r="I19" s="209" t="s">
        <v>545</v>
      </c>
      <c r="J19" s="223" t="s">
        <v>341</v>
      </c>
      <c r="K19" s="301">
        <v>890</v>
      </c>
      <c r="L19" s="291"/>
      <c r="M19" s="209" t="s">
        <v>503</v>
      </c>
      <c r="N19" s="223" t="s">
        <v>504</v>
      </c>
      <c r="O19" s="301">
        <v>90</v>
      </c>
      <c r="P19" s="291"/>
      <c r="Q19" s="209"/>
      <c r="R19" s="223" t="s">
        <v>544</v>
      </c>
      <c r="S19" s="301"/>
      <c r="T19" s="291"/>
      <c r="U19" s="209"/>
      <c r="V19" s="223"/>
      <c r="W19" s="301"/>
      <c r="X19" s="291"/>
      <c r="Y19" s="209" t="s">
        <v>545</v>
      </c>
      <c r="Z19" s="223" t="s">
        <v>341</v>
      </c>
      <c r="AA19" s="301">
        <v>450</v>
      </c>
      <c r="AB19" s="291"/>
      <c r="AC19" s="57"/>
    </row>
    <row r="20" spans="1:30" s="58" customFormat="1" ht="15.95" customHeight="1" x14ac:dyDescent="0.15">
      <c r="A20" s="209" t="s">
        <v>548</v>
      </c>
      <c r="B20" s="223" t="s">
        <v>704</v>
      </c>
      <c r="C20" s="224">
        <v>2450</v>
      </c>
      <c r="D20" s="50"/>
      <c r="E20" s="209" t="s">
        <v>547</v>
      </c>
      <c r="F20" s="223" t="s">
        <v>628</v>
      </c>
      <c r="G20" s="287">
        <v>820</v>
      </c>
      <c r="H20" s="291"/>
      <c r="I20" s="209" t="s">
        <v>773</v>
      </c>
      <c r="J20" s="223" t="s">
        <v>500</v>
      </c>
      <c r="K20" s="287">
        <v>640</v>
      </c>
      <c r="L20" s="291"/>
      <c r="M20" s="209" t="s">
        <v>546</v>
      </c>
      <c r="N20" s="223" t="s">
        <v>500</v>
      </c>
      <c r="O20" s="287">
        <v>80</v>
      </c>
      <c r="P20" s="291"/>
      <c r="Q20" s="209"/>
      <c r="R20" s="223" t="s">
        <v>543</v>
      </c>
      <c r="S20" s="287"/>
      <c r="T20" s="291"/>
      <c r="U20" s="209"/>
      <c r="V20" s="223"/>
      <c r="W20" s="287"/>
      <c r="X20" s="291"/>
      <c r="Y20" s="209" t="s">
        <v>775</v>
      </c>
      <c r="Z20" s="223" t="s">
        <v>500</v>
      </c>
      <c r="AA20" s="287">
        <v>210</v>
      </c>
      <c r="AB20" s="291"/>
      <c r="AC20" s="57"/>
    </row>
    <row r="21" spans="1:30" ht="15.95" customHeight="1" x14ac:dyDescent="0.15">
      <c r="A21" s="209"/>
      <c r="B21" s="223"/>
      <c r="C21" s="224"/>
      <c r="D21" s="50"/>
      <c r="E21" s="209"/>
      <c r="F21" s="223"/>
      <c r="G21" s="287"/>
      <c r="H21" s="291"/>
      <c r="I21" s="209"/>
      <c r="J21" s="168"/>
      <c r="K21" s="287"/>
      <c r="L21" s="291"/>
      <c r="M21" s="209"/>
      <c r="N21" s="223"/>
      <c r="O21" s="287"/>
      <c r="P21" s="291"/>
      <c r="Q21" s="209"/>
      <c r="R21" s="223"/>
      <c r="S21" s="287"/>
      <c r="T21" s="291"/>
      <c r="U21" s="209"/>
      <c r="V21" s="223"/>
      <c r="W21" s="287"/>
      <c r="X21" s="291"/>
      <c r="Y21" s="209"/>
      <c r="Z21" s="168"/>
      <c r="AA21" s="287"/>
      <c r="AB21" s="291"/>
      <c r="AC21" s="64"/>
      <c r="AD21" s="47"/>
    </row>
    <row r="22" spans="1:30" s="49" customFormat="1" ht="15.95" customHeight="1" x14ac:dyDescent="0.15">
      <c r="A22" s="209" t="s">
        <v>311</v>
      </c>
      <c r="B22" s="223" t="s">
        <v>649</v>
      </c>
      <c r="C22" s="224">
        <v>2150</v>
      </c>
      <c r="D22" s="50"/>
      <c r="E22" s="209"/>
      <c r="F22" s="223"/>
      <c r="G22" s="287"/>
      <c r="H22" s="291"/>
      <c r="I22" s="209"/>
      <c r="J22" s="223"/>
      <c r="K22" s="287"/>
      <c r="L22" s="291"/>
      <c r="M22" s="209" t="s">
        <v>507</v>
      </c>
      <c r="N22" s="223" t="s">
        <v>508</v>
      </c>
      <c r="O22" s="287">
        <v>80</v>
      </c>
      <c r="P22" s="291"/>
      <c r="Q22" s="209"/>
      <c r="R22" s="223"/>
      <c r="S22" s="287"/>
      <c r="T22" s="291"/>
      <c r="U22" s="209"/>
      <c r="V22" s="223"/>
      <c r="W22" s="287"/>
      <c r="X22" s="291"/>
      <c r="Y22" s="209"/>
      <c r="Z22" s="223"/>
      <c r="AA22" s="287"/>
      <c r="AB22" s="291"/>
      <c r="AC22" s="174"/>
    </row>
    <row r="23" spans="1:30" s="49" customFormat="1" ht="15.95" customHeight="1" x14ac:dyDescent="0.15">
      <c r="A23" s="204" t="s">
        <v>312</v>
      </c>
      <c r="B23" s="51" t="s">
        <v>705</v>
      </c>
      <c r="C23" s="52">
        <v>1100</v>
      </c>
      <c r="D23" s="53"/>
      <c r="E23" s="204"/>
      <c r="F23" s="51"/>
      <c r="G23" s="288"/>
      <c r="H23" s="293"/>
      <c r="I23" s="204"/>
      <c r="J23" s="51"/>
      <c r="K23" s="288"/>
      <c r="L23" s="293"/>
      <c r="M23" s="204" t="s">
        <v>509</v>
      </c>
      <c r="N23" s="51" t="s">
        <v>778</v>
      </c>
      <c r="O23" s="288">
        <v>40</v>
      </c>
      <c r="P23" s="293"/>
      <c r="Q23" s="204"/>
      <c r="R23" s="51"/>
      <c r="S23" s="288"/>
      <c r="T23" s="293"/>
      <c r="U23" s="204"/>
      <c r="V23" s="51"/>
      <c r="W23" s="288"/>
      <c r="X23" s="293"/>
      <c r="Y23" s="204"/>
      <c r="Z23" s="51"/>
      <c r="AA23" s="288"/>
      <c r="AB23" s="293"/>
      <c r="AC23" s="174"/>
    </row>
    <row r="24" spans="1:30" s="49" customFormat="1" ht="15.95" customHeight="1" x14ac:dyDescent="0.15">
      <c r="A24" s="192"/>
      <c r="B24" s="145" t="s">
        <v>248</v>
      </c>
      <c r="C24" s="87">
        <f>SUM(C19:C23)</f>
        <v>8300</v>
      </c>
      <c r="D24" s="55">
        <f>SUM(D19:D23)</f>
        <v>0</v>
      </c>
      <c r="E24" s="192"/>
      <c r="F24" s="145" t="s">
        <v>248</v>
      </c>
      <c r="G24" s="289">
        <f>SUM(G19:G23)</f>
        <v>4620</v>
      </c>
      <c r="H24" s="294">
        <f>SUM(H19:H23)</f>
        <v>0</v>
      </c>
      <c r="I24" s="192"/>
      <c r="J24" s="145" t="s">
        <v>248</v>
      </c>
      <c r="K24" s="289">
        <f>SUM(K19:K23)</f>
        <v>1530</v>
      </c>
      <c r="L24" s="294">
        <f>SUM(L19:L23)</f>
        <v>0</v>
      </c>
      <c r="M24" s="192"/>
      <c r="N24" s="145" t="s">
        <v>248</v>
      </c>
      <c r="O24" s="289">
        <f>SUM(O19:O23)</f>
        <v>290</v>
      </c>
      <c r="P24" s="294">
        <f>SUM(P19:P23)</f>
        <v>0</v>
      </c>
      <c r="Q24" s="192"/>
      <c r="R24" s="145"/>
      <c r="S24" s="289"/>
      <c r="T24" s="294"/>
      <c r="U24" s="192"/>
      <c r="V24" s="145"/>
      <c r="W24" s="289"/>
      <c r="X24" s="294"/>
      <c r="Y24" s="192"/>
      <c r="Z24" s="145" t="s">
        <v>248</v>
      </c>
      <c r="AA24" s="289">
        <f>SUM(AA19:AA23)</f>
        <v>660</v>
      </c>
      <c r="AB24" s="294">
        <f>SUM(AB19:AB23)</f>
        <v>0</v>
      </c>
      <c r="AC24" s="174"/>
    </row>
    <row r="25" spans="1:30" s="49" customFormat="1" ht="15.95" customHeight="1" x14ac:dyDescent="0.15">
      <c r="A25" s="191"/>
      <c r="B25" s="148" t="s">
        <v>255</v>
      </c>
      <c r="C25" s="79"/>
      <c r="D25" s="80"/>
      <c r="E25" s="194"/>
      <c r="F25" s="78"/>
      <c r="G25" s="79"/>
      <c r="H25" s="80"/>
      <c r="I25" s="196"/>
      <c r="J25" s="78"/>
      <c r="K25" s="86" t="s">
        <v>374</v>
      </c>
      <c r="L25" s="84">
        <f>C35+G35+K35+O35+S35+W35+AA35</f>
        <v>27125</v>
      </c>
      <c r="M25" s="196"/>
      <c r="N25" s="78"/>
      <c r="O25" s="86" t="s">
        <v>373</v>
      </c>
      <c r="P25" s="185">
        <f>D35+H35+L35+P35+T35+X35+AB35</f>
        <v>0</v>
      </c>
      <c r="Q25" s="194"/>
      <c r="R25" s="78"/>
      <c r="S25" s="79"/>
      <c r="T25" s="80"/>
      <c r="U25" s="196"/>
      <c r="V25" s="299"/>
      <c r="W25" s="299"/>
      <c r="X25" s="299"/>
      <c r="Y25" s="196"/>
      <c r="Z25" s="299"/>
      <c r="AA25" s="299"/>
      <c r="AB25" s="300"/>
      <c r="AC25" s="174"/>
    </row>
    <row r="26" spans="1:30" s="49" customFormat="1" ht="15.95" customHeight="1" x14ac:dyDescent="0.15">
      <c r="A26" s="209" t="s">
        <v>156</v>
      </c>
      <c r="B26" s="223" t="s">
        <v>338</v>
      </c>
      <c r="C26" s="224">
        <v>2850</v>
      </c>
      <c r="D26" s="50"/>
      <c r="E26" s="209" t="s">
        <v>567</v>
      </c>
      <c r="F26" s="223" t="s">
        <v>422</v>
      </c>
      <c r="G26" s="287">
        <v>1700</v>
      </c>
      <c r="H26" s="291"/>
      <c r="I26" s="209" t="s">
        <v>563</v>
      </c>
      <c r="J26" s="223" t="s">
        <v>424</v>
      </c>
      <c r="K26" s="287">
        <v>1150</v>
      </c>
      <c r="L26" s="291"/>
      <c r="M26" s="209" t="s">
        <v>564</v>
      </c>
      <c r="N26" s="223" t="s">
        <v>652</v>
      </c>
      <c r="O26" s="287">
        <v>650</v>
      </c>
      <c r="P26" s="291"/>
      <c r="Q26" s="209" t="s">
        <v>615</v>
      </c>
      <c r="R26" s="223" t="s">
        <v>654</v>
      </c>
      <c r="S26" s="287">
        <v>20</v>
      </c>
      <c r="T26" s="291"/>
      <c r="U26" s="209"/>
      <c r="V26" s="223"/>
      <c r="W26" s="287"/>
      <c r="X26" s="291"/>
      <c r="Y26" s="209" t="s">
        <v>570</v>
      </c>
      <c r="Z26" s="223" t="s">
        <v>424</v>
      </c>
      <c r="AA26" s="287">
        <v>390</v>
      </c>
      <c r="AB26" s="291"/>
      <c r="AC26" s="174"/>
    </row>
    <row r="27" spans="1:30" s="58" customFormat="1" ht="15.95" customHeight="1" x14ac:dyDescent="0.15">
      <c r="A27" s="209" t="s">
        <v>157</v>
      </c>
      <c r="B27" s="223" t="s">
        <v>660</v>
      </c>
      <c r="C27" s="224">
        <v>2100</v>
      </c>
      <c r="D27" s="50"/>
      <c r="E27" s="209" t="s">
        <v>421</v>
      </c>
      <c r="F27" s="223" t="s">
        <v>423</v>
      </c>
      <c r="G27" s="287">
        <v>1750</v>
      </c>
      <c r="H27" s="291"/>
      <c r="I27" s="209" t="s">
        <v>257</v>
      </c>
      <c r="J27" s="223" t="s">
        <v>423</v>
      </c>
      <c r="K27" s="287">
        <v>830</v>
      </c>
      <c r="L27" s="291"/>
      <c r="M27" s="209" t="s">
        <v>184</v>
      </c>
      <c r="N27" s="223" t="s">
        <v>423</v>
      </c>
      <c r="O27" s="287">
        <v>1300</v>
      </c>
      <c r="P27" s="291"/>
      <c r="Q27" s="209" t="s">
        <v>616</v>
      </c>
      <c r="R27" s="223" t="s">
        <v>617</v>
      </c>
      <c r="S27" s="287">
        <v>140</v>
      </c>
      <c r="T27" s="291"/>
      <c r="U27" s="209"/>
      <c r="V27" s="223"/>
      <c r="W27" s="287"/>
      <c r="X27" s="291"/>
      <c r="Y27" s="209" t="s">
        <v>257</v>
      </c>
      <c r="Z27" s="223" t="s">
        <v>423</v>
      </c>
      <c r="AA27" s="287">
        <v>180</v>
      </c>
      <c r="AB27" s="291"/>
      <c r="AC27" s="48"/>
    </row>
    <row r="28" spans="1:30" s="58" customFormat="1" ht="15.95" customHeight="1" x14ac:dyDescent="0.15">
      <c r="A28" s="209" t="s">
        <v>158</v>
      </c>
      <c r="B28" s="223" t="s">
        <v>470</v>
      </c>
      <c r="C28" s="224">
        <v>1950</v>
      </c>
      <c r="D28" s="50"/>
      <c r="E28" s="209" t="s">
        <v>297</v>
      </c>
      <c r="F28" s="223" t="s">
        <v>109</v>
      </c>
      <c r="G28" s="287">
        <v>700</v>
      </c>
      <c r="H28" s="291"/>
      <c r="I28" s="209"/>
      <c r="J28" s="223"/>
      <c r="K28" s="287"/>
      <c r="L28" s="291"/>
      <c r="M28" s="209"/>
      <c r="N28" s="223"/>
      <c r="O28" s="287"/>
      <c r="P28" s="291"/>
      <c r="Q28" s="209"/>
      <c r="R28" s="223"/>
      <c r="S28" s="287"/>
      <c r="T28" s="291"/>
      <c r="U28" s="209"/>
      <c r="V28" s="223"/>
      <c r="W28" s="287"/>
      <c r="X28" s="291"/>
      <c r="Y28" s="209"/>
      <c r="Z28" s="223"/>
      <c r="AA28" s="287"/>
      <c r="AB28" s="291"/>
      <c r="AC28" s="173"/>
    </row>
    <row r="29" spans="1:30" s="49" customFormat="1" ht="15.95" customHeight="1" x14ac:dyDescent="0.15">
      <c r="A29" s="209" t="s">
        <v>159</v>
      </c>
      <c r="B29" s="223" t="s">
        <v>651</v>
      </c>
      <c r="C29" s="224">
        <v>1150</v>
      </c>
      <c r="D29" s="50"/>
      <c r="E29" s="209" t="s">
        <v>298</v>
      </c>
      <c r="F29" s="223" t="s">
        <v>424</v>
      </c>
      <c r="G29" s="287">
        <v>250</v>
      </c>
      <c r="H29" s="291"/>
      <c r="I29" s="209" t="s">
        <v>256</v>
      </c>
      <c r="J29" s="223" t="s">
        <v>109</v>
      </c>
      <c r="K29" s="287">
        <v>850</v>
      </c>
      <c r="L29" s="291"/>
      <c r="M29" s="209"/>
      <c r="N29" s="223"/>
      <c r="O29" s="287"/>
      <c r="P29" s="291"/>
      <c r="Q29" s="209"/>
      <c r="R29" s="223"/>
      <c r="S29" s="287"/>
      <c r="T29" s="291"/>
      <c r="U29" s="209"/>
      <c r="V29" s="223"/>
      <c r="W29" s="287"/>
      <c r="X29" s="291"/>
      <c r="Y29" s="209" t="s">
        <v>256</v>
      </c>
      <c r="Z29" s="223" t="s">
        <v>109</v>
      </c>
      <c r="AA29" s="287">
        <v>180</v>
      </c>
      <c r="AB29" s="291"/>
      <c r="AC29" s="174"/>
    </row>
    <row r="30" spans="1:30" s="49" customFormat="1" ht="15.95" customHeight="1" x14ac:dyDescent="0.15">
      <c r="A30" s="209" t="s">
        <v>160</v>
      </c>
      <c r="B30" s="223" t="s">
        <v>767</v>
      </c>
      <c r="C30" s="224">
        <v>2050</v>
      </c>
      <c r="D30" s="50"/>
      <c r="E30" s="209"/>
      <c r="F30" s="223"/>
      <c r="G30" s="287"/>
      <c r="H30" s="291"/>
      <c r="I30" s="209" t="s">
        <v>580</v>
      </c>
      <c r="J30" s="223" t="s">
        <v>422</v>
      </c>
      <c r="K30" s="287">
        <v>280</v>
      </c>
      <c r="L30" s="291"/>
      <c r="M30" s="209"/>
      <c r="N30" s="223"/>
      <c r="O30" s="287"/>
      <c r="P30" s="291"/>
      <c r="Q30" s="209"/>
      <c r="R30" s="223"/>
      <c r="S30" s="287"/>
      <c r="T30" s="291"/>
      <c r="U30" s="209"/>
      <c r="V30" s="223"/>
      <c r="W30" s="287"/>
      <c r="X30" s="291"/>
      <c r="Y30" s="209" t="s">
        <v>580</v>
      </c>
      <c r="Z30" s="223" t="s">
        <v>422</v>
      </c>
      <c r="AA30" s="287">
        <v>50</v>
      </c>
      <c r="AB30" s="291"/>
      <c r="AC30" s="174"/>
    </row>
    <row r="31" spans="1:30" s="49" customFormat="1" ht="15.95" customHeight="1" x14ac:dyDescent="0.15">
      <c r="A31" s="209"/>
      <c r="B31" s="223"/>
      <c r="C31" s="224"/>
      <c r="D31" s="50"/>
      <c r="E31" s="209"/>
      <c r="F31" s="223"/>
      <c r="G31" s="287"/>
      <c r="H31" s="291"/>
      <c r="I31" s="209"/>
      <c r="J31" s="223"/>
      <c r="K31" s="287"/>
      <c r="L31" s="291"/>
      <c r="M31" s="209"/>
      <c r="N31" s="223"/>
      <c r="O31" s="287"/>
      <c r="P31" s="291"/>
      <c r="Q31" s="209"/>
      <c r="R31" s="223"/>
      <c r="S31" s="287"/>
      <c r="T31" s="291"/>
      <c r="U31" s="209"/>
      <c r="V31" s="223"/>
      <c r="W31" s="287"/>
      <c r="X31" s="291"/>
      <c r="Y31" s="209"/>
      <c r="Z31" s="223"/>
      <c r="AA31" s="287"/>
      <c r="AB31" s="291"/>
      <c r="AC31" s="174"/>
    </row>
    <row r="32" spans="1:30" s="49" customFormat="1" ht="15.95" customHeight="1" x14ac:dyDescent="0.15">
      <c r="A32" s="209" t="s">
        <v>313</v>
      </c>
      <c r="B32" s="223" t="s">
        <v>669</v>
      </c>
      <c r="C32" s="224">
        <v>2000</v>
      </c>
      <c r="D32" s="50"/>
      <c r="E32" s="209" t="s">
        <v>568</v>
      </c>
      <c r="F32" s="223" t="s">
        <v>342</v>
      </c>
      <c r="G32" s="287">
        <v>450</v>
      </c>
      <c r="H32" s="291"/>
      <c r="I32" s="209"/>
      <c r="J32" s="223"/>
      <c r="K32" s="287"/>
      <c r="L32" s="291"/>
      <c r="M32" s="209" t="s">
        <v>565</v>
      </c>
      <c r="N32" s="223" t="s">
        <v>506</v>
      </c>
      <c r="O32" s="287">
        <v>30</v>
      </c>
      <c r="P32" s="291"/>
      <c r="Q32" s="209"/>
      <c r="R32" s="223" t="s">
        <v>618</v>
      </c>
      <c r="S32" s="287"/>
      <c r="T32" s="291"/>
      <c r="U32" s="209"/>
      <c r="V32" s="223"/>
      <c r="W32" s="287"/>
      <c r="X32" s="291"/>
      <c r="Y32" s="209"/>
      <c r="Z32" s="223"/>
      <c r="AA32" s="287"/>
      <c r="AB32" s="291"/>
      <c r="AC32" s="174"/>
    </row>
    <row r="33" spans="1:29" s="49" customFormat="1" ht="15.95" customHeight="1" x14ac:dyDescent="0.15">
      <c r="A33" s="209"/>
      <c r="B33" s="223"/>
      <c r="C33" s="224"/>
      <c r="D33" s="50"/>
      <c r="E33" s="209" t="s">
        <v>569</v>
      </c>
      <c r="F33" s="223" t="s">
        <v>425</v>
      </c>
      <c r="G33" s="287">
        <v>800</v>
      </c>
      <c r="H33" s="291"/>
      <c r="I33" s="209"/>
      <c r="J33" s="223"/>
      <c r="K33" s="287"/>
      <c r="L33" s="291"/>
      <c r="M33" s="209"/>
      <c r="N33" s="223"/>
      <c r="O33" s="287"/>
      <c r="P33" s="291"/>
      <c r="Q33" s="209"/>
      <c r="R33" s="223" t="s">
        <v>420</v>
      </c>
      <c r="S33" s="287"/>
      <c r="T33" s="291"/>
      <c r="U33" s="209"/>
      <c r="V33" s="223"/>
      <c r="W33" s="287"/>
      <c r="X33" s="291"/>
      <c r="Y33" s="209"/>
      <c r="Z33" s="223"/>
      <c r="AA33" s="287"/>
      <c r="AB33" s="291"/>
      <c r="AC33" s="48"/>
    </row>
    <row r="34" spans="1:29" s="49" customFormat="1" ht="15.95" customHeight="1" x14ac:dyDescent="0.15">
      <c r="A34" s="204" t="s">
        <v>314</v>
      </c>
      <c r="B34" s="51" t="s">
        <v>772</v>
      </c>
      <c r="C34" s="52">
        <v>2650</v>
      </c>
      <c r="D34" s="53"/>
      <c r="E34" s="204"/>
      <c r="F34" s="51"/>
      <c r="G34" s="52"/>
      <c r="H34" s="53"/>
      <c r="I34" s="204" t="s">
        <v>777</v>
      </c>
      <c r="J34" s="51" t="s">
        <v>774</v>
      </c>
      <c r="K34" s="288">
        <v>470</v>
      </c>
      <c r="L34" s="291"/>
      <c r="M34" s="204" t="s">
        <v>566</v>
      </c>
      <c r="N34" s="51" t="s">
        <v>774</v>
      </c>
      <c r="O34" s="52">
        <v>65</v>
      </c>
      <c r="P34" s="53"/>
      <c r="Q34" s="204"/>
      <c r="R34" s="51"/>
      <c r="S34" s="52"/>
      <c r="T34" s="53"/>
      <c r="U34" s="204"/>
      <c r="V34" s="51"/>
      <c r="W34" s="52"/>
      <c r="X34" s="53"/>
      <c r="Y34" s="204" t="s">
        <v>776</v>
      </c>
      <c r="Z34" s="51" t="s">
        <v>774</v>
      </c>
      <c r="AA34" s="288">
        <v>140</v>
      </c>
      <c r="AB34" s="53"/>
      <c r="AC34" s="48"/>
    </row>
    <row r="35" spans="1:29" s="49" customFormat="1" ht="15.95" customHeight="1" x14ac:dyDescent="0.15">
      <c r="A35" s="192"/>
      <c r="B35" s="145" t="s">
        <v>248</v>
      </c>
      <c r="C35" s="87">
        <f>SUM(C26:C34)</f>
        <v>14750</v>
      </c>
      <c r="D35" s="55">
        <f>SUM(D26:D34)</f>
        <v>0</v>
      </c>
      <c r="E35" s="192"/>
      <c r="F35" s="145" t="s">
        <v>248</v>
      </c>
      <c r="G35" s="87">
        <f>SUM(G26:G34)</f>
        <v>5650</v>
      </c>
      <c r="H35" s="55">
        <f>SUM(H26:H34)</f>
        <v>0</v>
      </c>
      <c r="I35" s="192"/>
      <c r="J35" s="145" t="s">
        <v>248</v>
      </c>
      <c r="K35" s="87">
        <f>SUM(K26:K34)</f>
        <v>3580</v>
      </c>
      <c r="L35" s="55">
        <f>SUM(L26:L34)</f>
        <v>0</v>
      </c>
      <c r="M35" s="192"/>
      <c r="N35" s="145" t="s">
        <v>248</v>
      </c>
      <c r="O35" s="87">
        <f>SUM(O26:O34)</f>
        <v>2045</v>
      </c>
      <c r="P35" s="55">
        <f>SUM(P26:P34)</f>
        <v>0</v>
      </c>
      <c r="Q35" s="192"/>
      <c r="R35" s="145" t="s">
        <v>248</v>
      </c>
      <c r="S35" s="87">
        <f>SUM(S26:S34)</f>
        <v>160</v>
      </c>
      <c r="T35" s="55">
        <f>SUM(T26:T34)</f>
        <v>0</v>
      </c>
      <c r="U35" s="192"/>
      <c r="V35" s="145"/>
      <c r="W35" s="87"/>
      <c r="X35" s="55"/>
      <c r="Y35" s="192"/>
      <c r="Z35" s="145" t="s">
        <v>248</v>
      </c>
      <c r="AA35" s="87">
        <f>SUM(AA26:AA34)</f>
        <v>940</v>
      </c>
      <c r="AB35" s="55">
        <f>SUM(AB26:AB34)</f>
        <v>0</v>
      </c>
      <c r="AC35" s="48"/>
    </row>
    <row r="36" spans="1:29" s="58" customFormat="1" ht="15.95" customHeight="1" x14ac:dyDescent="0.15">
      <c r="A36" s="189"/>
      <c r="B36" s="106" t="s">
        <v>221</v>
      </c>
      <c r="C36" s="40"/>
      <c r="D36" s="41"/>
      <c r="E36" s="189"/>
      <c r="F36" s="39"/>
      <c r="G36" s="40"/>
      <c r="H36" s="41"/>
      <c r="I36" s="41"/>
      <c r="J36" s="41"/>
      <c r="K36" s="41"/>
      <c r="L36" s="41"/>
      <c r="M36" s="41"/>
      <c r="N36" s="41"/>
      <c r="O36" s="40"/>
      <c r="P36" s="42"/>
      <c r="Q36" s="189"/>
      <c r="R36" s="39"/>
      <c r="S36" s="61"/>
      <c r="T36" s="62"/>
      <c r="U36" s="189"/>
      <c r="V36" s="61"/>
      <c r="W36" s="67"/>
      <c r="X36" s="62"/>
      <c r="Y36" s="189"/>
      <c r="Z36" s="60"/>
      <c r="AA36" s="63"/>
      <c r="AB36" s="144" t="s">
        <v>688</v>
      </c>
      <c r="AC36" s="48"/>
    </row>
    <row r="37" spans="1:29" ht="15.95" customHeight="1" x14ac:dyDescent="0.15">
      <c r="L37" s="172"/>
    </row>
    <row r="38" spans="1:29" ht="15.95" customHeight="1" x14ac:dyDescent="0.15">
      <c r="C38" s="39"/>
      <c r="D38" s="40"/>
      <c r="E38" s="41"/>
      <c r="F38" s="189"/>
      <c r="G38" s="39"/>
    </row>
    <row r="39" spans="1:29" ht="15.95" customHeight="1" x14ac:dyDescent="0.15">
      <c r="C39" s="39"/>
      <c r="D39" s="40"/>
      <c r="E39" s="41"/>
      <c r="F39" s="189"/>
      <c r="G39" s="39"/>
    </row>
    <row r="40" spans="1:29" ht="15.95" customHeight="1" x14ac:dyDescent="0.15">
      <c r="C40" s="39"/>
      <c r="D40" s="40"/>
      <c r="E40" s="41"/>
      <c r="F40" s="189"/>
      <c r="G40" s="39"/>
    </row>
  </sheetData>
  <sheetProtection algorithmName="SHA-512" hashValue="W7pmNkrjC4A2KDBqpgJoTQKdfiVVkFd02N+yLCWyCaWlqFfK/UilVMcNMFMFJLnz/AleFkEXfIOMjjNEM9uUSA==" saltValue="HcJZmXa+mSc6SO9RXM1aTw==" spinCount="100000" sheet="1" objects="1" scenarios="1"/>
  <phoneticPr fontId="10"/>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
  <sheetViews>
    <sheetView zoomScaleNormal="100" workbookViewId="0">
      <selection activeCell="D7" sqref="D7"/>
    </sheetView>
  </sheetViews>
  <sheetFormatPr defaultRowHeight="13.5" x14ac:dyDescent="0.15"/>
  <cols>
    <col min="1" max="1" width="3.125" style="189" customWidth="1"/>
    <col min="2" max="2" width="7.125" style="39" customWidth="1"/>
    <col min="3" max="3" width="5.625" style="40" customWidth="1"/>
    <col min="4" max="4" width="6.625" style="41" customWidth="1"/>
    <col min="5" max="5" width="3.125" style="189" customWidth="1"/>
    <col min="6" max="6" width="7.125" style="39" customWidth="1"/>
    <col min="7" max="7" width="5.625" style="40" customWidth="1"/>
    <col min="8" max="8" width="6.625" style="41" customWidth="1"/>
    <col min="9" max="9" width="3.125" style="189" customWidth="1"/>
    <col min="10" max="10" width="7.125" style="39" customWidth="1"/>
    <col min="11" max="11" width="5.625" style="40" customWidth="1"/>
    <col min="12" max="12" width="6.625" style="41" customWidth="1"/>
    <col min="13" max="13" width="3.125" style="189" customWidth="1"/>
    <col min="14" max="14" width="7.125" style="39" customWidth="1"/>
    <col min="15" max="15" width="5.625" style="40" customWidth="1"/>
    <col min="16" max="16" width="6.625" style="42" customWidth="1"/>
    <col min="17" max="17" width="3.125" style="189" customWidth="1"/>
    <col min="18" max="18" width="7.125" style="39" customWidth="1"/>
    <col min="19" max="19" width="5.625" style="40" customWidth="1"/>
    <col min="20" max="20" width="6.625" style="42" customWidth="1"/>
    <col min="21" max="21" width="3.125" style="189" customWidth="1"/>
    <col min="22" max="22" width="7.125" style="39" customWidth="1"/>
    <col min="23" max="23" width="5.625" style="40" customWidth="1"/>
    <col min="24" max="24" width="6.625" style="42" customWidth="1"/>
    <col min="25" max="25" width="3.125" style="189" customWidth="1"/>
    <col min="26" max="26" width="7.125" style="39" customWidth="1"/>
    <col min="27" max="27" width="5.625" style="40" customWidth="1"/>
    <col min="28" max="28" width="6.625" style="42" customWidth="1"/>
    <col min="29" max="29" width="2.625" style="43" customWidth="1"/>
    <col min="30" max="16384" width="9" style="44"/>
  </cols>
  <sheetData>
    <row r="1" spans="1:30" s="70" customFormat="1" ht="15" customHeight="1" x14ac:dyDescent="0.15">
      <c r="A1" s="188"/>
      <c r="B1" s="60"/>
      <c r="C1" s="67"/>
      <c r="D1" s="69"/>
      <c r="E1" s="188"/>
      <c r="F1" s="60"/>
      <c r="G1" s="67"/>
      <c r="H1" s="69"/>
      <c r="I1" s="188"/>
      <c r="J1" s="60"/>
      <c r="K1" s="67"/>
      <c r="L1" s="69"/>
      <c r="M1" s="188"/>
      <c r="N1" s="60"/>
      <c r="O1" s="67"/>
      <c r="P1" s="62"/>
      <c r="Q1" s="188"/>
      <c r="R1" s="60"/>
      <c r="S1" s="169"/>
      <c r="T1" s="62"/>
      <c r="U1" s="188"/>
      <c r="V1" s="60"/>
      <c r="W1" s="67"/>
      <c r="X1" s="62"/>
      <c r="Y1" s="188"/>
      <c r="Z1" s="60"/>
      <c r="AA1" s="67"/>
      <c r="AB1" s="257" t="str">
        <f>高松1!AB1</f>
        <v>2025年3月</v>
      </c>
      <c r="AC1" s="43"/>
    </row>
    <row r="2" spans="1:30" s="70" customFormat="1" ht="15" customHeight="1" x14ac:dyDescent="0.15">
      <c r="A2" s="188"/>
      <c r="B2" s="60"/>
      <c r="C2" s="67"/>
      <c r="D2" s="69"/>
      <c r="E2" s="188"/>
      <c r="F2" s="60"/>
      <c r="G2" s="67"/>
      <c r="H2" s="69"/>
      <c r="I2" s="188"/>
      <c r="J2" s="60"/>
      <c r="K2" s="67"/>
      <c r="L2" s="69"/>
      <c r="M2" s="188"/>
      <c r="N2" s="60"/>
      <c r="O2" s="67"/>
      <c r="P2" s="62"/>
      <c r="Q2" s="188"/>
      <c r="R2" s="60"/>
      <c r="S2" s="67"/>
      <c r="T2" s="62"/>
      <c r="U2" s="188"/>
      <c r="V2" s="60"/>
      <c r="W2" s="67"/>
      <c r="X2" s="62"/>
      <c r="Y2" s="188"/>
      <c r="AA2" s="67"/>
      <c r="AB2" s="34" t="str">
        <f>高松1!AB2</f>
        <v>香川県部数表</v>
      </c>
      <c r="AC2" s="43"/>
    </row>
    <row r="3" spans="1:30" s="70" customFormat="1" ht="15" customHeight="1" x14ac:dyDescent="0.15">
      <c r="A3" s="188"/>
      <c r="B3" s="60"/>
      <c r="C3" s="67"/>
      <c r="D3" s="69"/>
      <c r="E3" s="188"/>
      <c r="F3" s="60"/>
      <c r="G3" s="67"/>
      <c r="H3" s="69"/>
      <c r="I3" s="188"/>
      <c r="J3" s="60"/>
      <c r="K3" s="67"/>
      <c r="L3" s="69"/>
      <c r="M3" s="188"/>
      <c r="N3" s="60"/>
      <c r="O3" s="67"/>
      <c r="P3" s="62"/>
      <c r="Q3" s="188"/>
      <c r="R3" s="60"/>
      <c r="S3" s="67"/>
      <c r="T3" s="62"/>
      <c r="U3" s="188"/>
      <c r="V3" s="60"/>
      <c r="W3" s="67"/>
      <c r="X3" s="62"/>
      <c r="Y3" s="188"/>
      <c r="Z3" s="60"/>
      <c r="AA3" s="67"/>
      <c r="AB3" s="89" t="s">
        <v>196</v>
      </c>
      <c r="AC3" s="43"/>
    </row>
    <row r="4" spans="1:30" ht="5.0999999999999996" customHeight="1" x14ac:dyDescent="0.15"/>
    <row r="5" spans="1:30" ht="15.95" customHeight="1" x14ac:dyDescent="0.15">
      <c r="A5" s="190"/>
      <c r="B5" s="3" t="s">
        <v>306</v>
      </c>
      <c r="C5" s="4" t="s">
        <v>2</v>
      </c>
      <c r="D5" s="5" t="s">
        <v>3</v>
      </c>
      <c r="E5" s="190"/>
      <c r="F5" s="3" t="s">
        <v>4</v>
      </c>
      <c r="G5" s="4" t="s">
        <v>2</v>
      </c>
      <c r="H5" s="5" t="s">
        <v>3</v>
      </c>
      <c r="I5" s="190"/>
      <c r="J5" s="3" t="s">
        <v>305</v>
      </c>
      <c r="K5" s="4" t="s">
        <v>2</v>
      </c>
      <c r="L5" s="5" t="s">
        <v>3</v>
      </c>
      <c r="M5" s="190"/>
      <c r="N5" s="3" t="s">
        <v>304</v>
      </c>
      <c r="O5" s="4" t="s">
        <v>2</v>
      </c>
      <c r="P5" s="5" t="s">
        <v>3</v>
      </c>
      <c r="Q5" s="190"/>
      <c r="R5" s="3" t="s">
        <v>303</v>
      </c>
      <c r="S5" s="4" t="s">
        <v>2</v>
      </c>
      <c r="T5" s="5" t="s">
        <v>3</v>
      </c>
      <c r="U5" s="190"/>
      <c r="V5" s="3"/>
      <c r="W5" s="4"/>
      <c r="X5" s="5"/>
      <c r="Y5" s="190"/>
      <c r="Z5" s="3" t="s">
        <v>302</v>
      </c>
      <c r="AA5" s="4" t="s">
        <v>2</v>
      </c>
      <c r="AB5" s="5" t="s">
        <v>3</v>
      </c>
      <c r="AC5" s="46">
        <v>5</v>
      </c>
      <c r="AD5" s="47"/>
    </row>
    <row r="6" spans="1:30" s="58" customFormat="1" ht="15.95" customHeight="1" x14ac:dyDescent="0.15">
      <c r="A6" s="191"/>
      <c r="B6" s="148" t="s">
        <v>266</v>
      </c>
      <c r="C6" s="79"/>
      <c r="D6" s="80"/>
      <c r="E6" s="194"/>
      <c r="F6" s="78"/>
      <c r="G6" s="79"/>
      <c r="H6" s="80"/>
      <c r="I6" s="196"/>
      <c r="J6" s="78"/>
      <c r="K6" s="86" t="s">
        <v>236</v>
      </c>
      <c r="L6" s="84">
        <f>C14+G14+K14+O14+S14+W14+AA14</f>
        <v>13090</v>
      </c>
      <c r="M6" s="196"/>
      <c r="N6" s="78"/>
      <c r="O6" s="86" t="s">
        <v>235</v>
      </c>
      <c r="P6" s="185">
        <f>D14+H14+L14+P14+T14+X14+AB14</f>
        <v>0</v>
      </c>
      <c r="Q6" s="198"/>
      <c r="R6" s="81"/>
      <c r="S6" s="82"/>
      <c r="T6" s="83"/>
      <c r="U6" s="200"/>
      <c r="V6" s="186"/>
      <c r="W6" s="186"/>
      <c r="X6" s="186"/>
      <c r="Y6" s="200"/>
      <c r="Z6" s="186"/>
      <c r="AA6" s="186"/>
      <c r="AB6" s="187"/>
      <c r="AC6" s="173"/>
    </row>
    <row r="7" spans="1:30" s="49" customFormat="1" ht="15.95" customHeight="1" x14ac:dyDescent="0.15">
      <c r="A7" s="209" t="s">
        <v>161</v>
      </c>
      <c r="B7" s="223" t="s">
        <v>539</v>
      </c>
      <c r="C7" s="287">
        <v>1950</v>
      </c>
      <c r="D7" s="291"/>
      <c r="E7" s="209" t="s">
        <v>299</v>
      </c>
      <c r="F7" s="223" t="s">
        <v>539</v>
      </c>
      <c r="G7" s="287">
        <v>1100</v>
      </c>
      <c r="H7" s="291"/>
      <c r="I7" s="209" t="s">
        <v>550</v>
      </c>
      <c r="J7" s="223" t="s">
        <v>626</v>
      </c>
      <c r="K7" s="287">
        <v>720</v>
      </c>
      <c r="L7" s="291"/>
      <c r="M7" s="209" t="s">
        <v>633</v>
      </c>
      <c r="N7" s="223" t="s">
        <v>655</v>
      </c>
      <c r="O7" s="287">
        <v>60</v>
      </c>
      <c r="P7" s="291"/>
      <c r="Q7" s="209"/>
      <c r="R7" s="223" t="s">
        <v>629</v>
      </c>
      <c r="S7" s="287"/>
      <c r="T7" s="291"/>
      <c r="U7" s="209"/>
      <c r="V7" s="223"/>
      <c r="W7" s="287"/>
      <c r="X7" s="291"/>
      <c r="Y7" s="209" t="s">
        <v>550</v>
      </c>
      <c r="Z7" s="223" t="s">
        <v>539</v>
      </c>
      <c r="AA7" s="287">
        <v>200</v>
      </c>
      <c r="AB7" s="50"/>
      <c r="AC7" s="48" t="s">
        <v>14</v>
      </c>
    </row>
    <row r="8" spans="1:30" s="49" customFormat="1" ht="15.95" customHeight="1" x14ac:dyDescent="0.15">
      <c r="A8" s="209" t="s">
        <v>371</v>
      </c>
      <c r="B8" s="223" t="s">
        <v>368</v>
      </c>
      <c r="C8" s="287">
        <v>1850</v>
      </c>
      <c r="D8" s="291"/>
      <c r="E8" s="209"/>
      <c r="F8" s="223"/>
      <c r="G8" s="287"/>
      <c r="H8" s="291"/>
      <c r="I8" s="209"/>
      <c r="J8" s="223"/>
      <c r="K8" s="287"/>
      <c r="L8" s="291"/>
      <c r="M8" s="209" t="s">
        <v>634</v>
      </c>
      <c r="N8" s="223" t="s">
        <v>635</v>
      </c>
      <c r="O8" s="287">
        <v>50</v>
      </c>
      <c r="P8" s="291"/>
      <c r="Q8" s="209"/>
      <c r="R8" s="223"/>
      <c r="S8" s="287"/>
      <c r="T8" s="291"/>
      <c r="U8" s="209"/>
      <c r="V8" s="223"/>
      <c r="W8" s="287"/>
      <c r="X8" s="291"/>
      <c r="Y8" s="209"/>
      <c r="Z8" s="223"/>
      <c r="AA8" s="287"/>
      <c r="AB8" s="50"/>
      <c r="AC8" s="57" t="s">
        <v>15</v>
      </c>
    </row>
    <row r="9" spans="1:30" s="49" customFormat="1" ht="15.95" customHeight="1" x14ac:dyDescent="0.15">
      <c r="A9" s="209" t="s">
        <v>316</v>
      </c>
      <c r="B9" s="223" t="s">
        <v>540</v>
      </c>
      <c r="C9" s="287">
        <v>1750</v>
      </c>
      <c r="D9" s="291"/>
      <c r="E9" s="209" t="s">
        <v>542</v>
      </c>
      <c r="F9" s="223" t="s">
        <v>540</v>
      </c>
      <c r="G9" s="287">
        <v>1070</v>
      </c>
      <c r="H9" s="291"/>
      <c r="I9" s="209" t="s">
        <v>551</v>
      </c>
      <c r="J9" s="223" t="s">
        <v>620</v>
      </c>
      <c r="K9" s="287">
        <v>760</v>
      </c>
      <c r="L9" s="291"/>
      <c r="M9" s="209" t="s">
        <v>541</v>
      </c>
      <c r="N9" s="223" t="s">
        <v>540</v>
      </c>
      <c r="O9" s="287">
        <v>170</v>
      </c>
      <c r="P9" s="291"/>
      <c r="Q9" s="209"/>
      <c r="R9" s="223" t="s">
        <v>619</v>
      </c>
      <c r="S9" s="287"/>
      <c r="T9" s="291"/>
      <c r="U9" s="209"/>
      <c r="V9" s="223"/>
      <c r="W9" s="287"/>
      <c r="X9" s="291"/>
      <c r="Y9" s="209" t="s">
        <v>608</v>
      </c>
      <c r="Z9" s="223" t="s">
        <v>630</v>
      </c>
      <c r="AA9" s="287">
        <v>210</v>
      </c>
      <c r="AB9" s="50"/>
      <c r="AC9" s="48" t="s">
        <v>16</v>
      </c>
    </row>
    <row r="10" spans="1:30" s="49" customFormat="1" ht="15.95" customHeight="1" x14ac:dyDescent="0.15">
      <c r="A10" s="209"/>
      <c r="B10" s="168"/>
      <c r="C10" s="287"/>
      <c r="D10" s="291"/>
      <c r="E10" s="209"/>
      <c r="F10" s="168" t="s">
        <v>443</v>
      </c>
      <c r="G10" s="287"/>
      <c r="H10" s="291"/>
      <c r="I10" s="209"/>
      <c r="J10" s="168" t="s">
        <v>443</v>
      </c>
      <c r="K10" s="287"/>
      <c r="L10" s="291"/>
      <c r="M10" s="209"/>
      <c r="N10" s="168" t="s">
        <v>441</v>
      </c>
      <c r="O10" s="287"/>
      <c r="P10" s="291"/>
      <c r="Q10" s="209"/>
      <c r="R10" s="168"/>
      <c r="S10" s="287"/>
      <c r="T10" s="291"/>
      <c r="U10" s="209"/>
      <c r="V10" s="223"/>
      <c r="W10" s="287"/>
      <c r="X10" s="291"/>
      <c r="Y10" s="209"/>
      <c r="Z10" s="223" t="s">
        <v>696</v>
      </c>
      <c r="AA10" s="287"/>
      <c r="AB10" s="50"/>
      <c r="AC10" s="48" t="s">
        <v>17</v>
      </c>
    </row>
    <row r="11" spans="1:30" s="49" customFormat="1" ht="15.95" customHeight="1" x14ac:dyDescent="0.15">
      <c r="A11" s="209" t="s">
        <v>317</v>
      </c>
      <c r="B11" s="223" t="s">
        <v>6</v>
      </c>
      <c r="C11" s="287">
        <v>800</v>
      </c>
      <c r="D11" s="291"/>
      <c r="E11" s="209"/>
      <c r="F11" s="223"/>
      <c r="G11" s="287"/>
      <c r="H11" s="291"/>
      <c r="I11" s="209"/>
      <c r="J11" s="223"/>
      <c r="K11" s="287"/>
      <c r="L11" s="291"/>
      <c r="M11" s="209"/>
      <c r="N11" s="223"/>
      <c r="O11" s="287"/>
      <c r="P11" s="291"/>
      <c r="Q11" s="209"/>
      <c r="R11" s="223"/>
      <c r="S11" s="287"/>
      <c r="T11" s="291"/>
      <c r="U11" s="209"/>
      <c r="V11" s="223"/>
      <c r="W11" s="287"/>
      <c r="X11" s="291"/>
      <c r="Y11" s="209"/>
      <c r="Z11" s="223"/>
      <c r="AA11" s="287"/>
      <c r="AB11" s="50"/>
      <c r="AC11" s="174"/>
    </row>
    <row r="12" spans="1:30" s="49" customFormat="1" ht="15.95" customHeight="1" x14ac:dyDescent="0.15">
      <c r="A12" s="209" t="s">
        <v>318</v>
      </c>
      <c r="B12" s="223" t="s">
        <v>687</v>
      </c>
      <c r="C12" s="287">
        <v>1200</v>
      </c>
      <c r="D12" s="291"/>
      <c r="E12" s="209"/>
      <c r="F12" s="223"/>
      <c r="G12" s="287"/>
      <c r="H12" s="291"/>
      <c r="I12" s="209"/>
      <c r="J12" s="223"/>
      <c r="K12" s="287"/>
      <c r="L12" s="291"/>
      <c r="M12" s="209" t="s">
        <v>187</v>
      </c>
      <c r="N12" s="223" t="s">
        <v>694</v>
      </c>
      <c r="O12" s="287">
        <v>50</v>
      </c>
      <c r="P12" s="291"/>
      <c r="Q12" s="209"/>
      <c r="R12" s="223"/>
      <c r="S12" s="287"/>
      <c r="T12" s="291"/>
      <c r="U12" s="209"/>
      <c r="V12" s="223"/>
      <c r="W12" s="287"/>
      <c r="X12" s="291"/>
      <c r="Y12" s="209"/>
      <c r="Z12" s="223"/>
      <c r="AA12" s="287"/>
      <c r="AB12" s="50"/>
      <c r="AC12" s="43" t="s">
        <v>10</v>
      </c>
    </row>
    <row r="13" spans="1:30" s="49" customFormat="1" ht="15.95" customHeight="1" x14ac:dyDescent="0.15">
      <c r="A13" s="204" t="s">
        <v>319</v>
      </c>
      <c r="B13" s="51" t="s">
        <v>676</v>
      </c>
      <c r="C13" s="288">
        <v>1150</v>
      </c>
      <c r="D13" s="293"/>
      <c r="E13" s="204"/>
      <c r="F13" s="51"/>
      <c r="G13" s="288"/>
      <c r="H13" s="293"/>
      <c r="I13" s="204"/>
      <c r="J13" s="51"/>
      <c r="K13" s="288"/>
      <c r="L13" s="293"/>
      <c r="M13" s="204"/>
      <c r="N13" s="107" t="s">
        <v>396</v>
      </c>
      <c r="O13" s="288"/>
      <c r="P13" s="293"/>
      <c r="Q13" s="204"/>
      <c r="R13" s="51"/>
      <c r="S13" s="288"/>
      <c r="T13" s="293"/>
      <c r="U13" s="204"/>
      <c r="V13" s="51"/>
      <c r="W13" s="288"/>
      <c r="X13" s="293"/>
      <c r="Y13" s="204"/>
      <c r="Z13" s="51"/>
      <c r="AA13" s="288"/>
      <c r="AB13" s="53"/>
      <c r="AC13" s="48" t="s">
        <v>11</v>
      </c>
    </row>
    <row r="14" spans="1:30" s="58" customFormat="1" ht="15.95" customHeight="1" x14ac:dyDescent="0.15">
      <c r="A14" s="192"/>
      <c r="B14" s="145" t="s">
        <v>248</v>
      </c>
      <c r="C14" s="289">
        <f>SUM(C7:C13)</f>
        <v>8700</v>
      </c>
      <c r="D14" s="294">
        <f>SUM(D7:D13)</f>
        <v>0</v>
      </c>
      <c r="E14" s="192"/>
      <c r="F14" s="145" t="s">
        <v>248</v>
      </c>
      <c r="G14" s="289">
        <f>SUM(G7:G13)</f>
        <v>2170</v>
      </c>
      <c r="H14" s="294">
        <f>SUM(H7:H13)</f>
        <v>0</v>
      </c>
      <c r="I14" s="192"/>
      <c r="J14" s="145" t="s">
        <v>248</v>
      </c>
      <c r="K14" s="289">
        <f>SUM(K7:K13)</f>
        <v>1480</v>
      </c>
      <c r="L14" s="294">
        <f>SUM(L7:L13)</f>
        <v>0</v>
      </c>
      <c r="M14" s="192"/>
      <c r="N14" s="145" t="s">
        <v>248</v>
      </c>
      <c r="O14" s="289">
        <f>SUM(O7:O13)</f>
        <v>330</v>
      </c>
      <c r="P14" s="294">
        <f>SUM(P7:P13)</f>
        <v>0</v>
      </c>
      <c r="Q14" s="192"/>
      <c r="R14" s="145"/>
      <c r="S14" s="289"/>
      <c r="T14" s="294"/>
      <c r="U14" s="192"/>
      <c r="V14" s="145"/>
      <c r="W14" s="289"/>
      <c r="X14" s="294"/>
      <c r="Y14" s="192"/>
      <c r="Z14" s="145" t="s">
        <v>248</v>
      </c>
      <c r="AA14" s="289">
        <f>SUM(AA7:AA13)</f>
        <v>410</v>
      </c>
      <c r="AB14" s="55">
        <f>SUM(AB7:AB13)</f>
        <v>0</v>
      </c>
      <c r="AC14" s="48" t="s">
        <v>12</v>
      </c>
    </row>
    <row r="15" spans="1:30" ht="15.95" customHeight="1" x14ac:dyDescent="0.15">
      <c r="A15" s="191"/>
      <c r="B15" s="148" t="s">
        <v>267</v>
      </c>
      <c r="C15" s="79"/>
      <c r="D15" s="80"/>
      <c r="E15" s="194"/>
      <c r="F15" s="78"/>
      <c r="G15" s="79"/>
      <c r="H15" s="80"/>
      <c r="I15" s="196"/>
      <c r="J15" s="78"/>
      <c r="K15" s="86" t="s">
        <v>234</v>
      </c>
      <c r="L15" s="84">
        <f>C20+G20+K20+O20+S20+W20+AA20</f>
        <v>7680</v>
      </c>
      <c r="M15" s="196"/>
      <c r="N15" s="78"/>
      <c r="O15" s="86" t="s">
        <v>233</v>
      </c>
      <c r="P15" s="185">
        <f>D20+H20+L20+P20+T20+X20+AB20</f>
        <v>0</v>
      </c>
      <c r="Q15" s="194"/>
      <c r="R15" s="78"/>
      <c r="S15" s="79"/>
      <c r="T15" s="80"/>
      <c r="U15" s="196"/>
      <c r="V15" s="299"/>
      <c r="W15" s="299"/>
      <c r="X15" s="299"/>
      <c r="Y15" s="196"/>
      <c r="Z15" s="299"/>
      <c r="AA15" s="299"/>
      <c r="AB15" s="187"/>
      <c r="AC15" s="48" t="s">
        <v>13</v>
      </c>
    </row>
    <row r="16" spans="1:30" s="49" customFormat="1" ht="15.95" customHeight="1" x14ac:dyDescent="0.15">
      <c r="A16" s="209" t="s">
        <v>320</v>
      </c>
      <c r="B16" s="223" t="s">
        <v>471</v>
      </c>
      <c r="C16" s="301">
        <v>2500</v>
      </c>
      <c r="D16" s="291"/>
      <c r="E16" s="209" t="s">
        <v>300</v>
      </c>
      <c r="F16" s="223" t="s">
        <v>105</v>
      </c>
      <c r="G16" s="301">
        <v>1450</v>
      </c>
      <c r="H16" s="291"/>
      <c r="I16" s="209" t="s">
        <v>177</v>
      </c>
      <c r="J16" s="223" t="s">
        <v>621</v>
      </c>
      <c r="K16" s="301">
        <v>690</v>
      </c>
      <c r="L16" s="291"/>
      <c r="M16" s="209" t="s">
        <v>186</v>
      </c>
      <c r="N16" s="223" t="s">
        <v>695</v>
      </c>
      <c r="O16" s="301">
        <v>230</v>
      </c>
      <c r="P16" s="291"/>
      <c r="Q16" s="209"/>
      <c r="R16" s="223" t="s">
        <v>0</v>
      </c>
      <c r="S16" s="301"/>
      <c r="T16" s="291"/>
      <c r="U16" s="209"/>
      <c r="V16" s="223"/>
      <c r="W16" s="301"/>
      <c r="X16" s="291"/>
      <c r="Y16" s="209" t="s">
        <v>177</v>
      </c>
      <c r="Z16" s="223" t="s">
        <v>105</v>
      </c>
      <c r="AA16" s="287">
        <v>210</v>
      </c>
      <c r="AB16" s="50"/>
      <c r="AC16" s="57"/>
    </row>
    <row r="17" spans="1:29" s="49" customFormat="1" ht="15.95" customHeight="1" x14ac:dyDescent="0.15">
      <c r="A17" s="209"/>
      <c r="B17" s="223"/>
      <c r="C17" s="287"/>
      <c r="D17" s="291"/>
      <c r="E17" s="209"/>
      <c r="F17" s="223"/>
      <c r="G17" s="287"/>
      <c r="H17" s="291"/>
      <c r="I17" s="209"/>
      <c r="J17" s="168"/>
      <c r="K17" s="287"/>
      <c r="L17" s="291"/>
      <c r="M17" s="209"/>
      <c r="N17" s="223"/>
      <c r="O17" s="287"/>
      <c r="P17" s="291"/>
      <c r="Q17" s="209"/>
      <c r="R17" s="223"/>
      <c r="S17" s="287"/>
      <c r="T17" s="291"/>
      <c r="U17" s="209"/>
      <c r="V17" s="223"/>
      <c r="W17" s="287"/>
      <c r="X17" s="291"/>
      <c r="Y17" s="209"/>
      <c r="Z17" s="223"/>
      <c r="AA17" s="287"/>
      <c r="AB17" s="50"/>
      <c r="AC17" s="48" t="s">
        <v>18</v>
      </c>
    </row>
    <row r="18" spans="1:29" s="49" customFormat="1" ht="15.95" customHeight="1" x14ac:dyDescent="0.15">
      <c r="A18" s="209" t="s">
        <v>321</v>
      </c>
      <c r="B18" s="223" t="s">
        <v>103</v>
      </c>
      <c r="C18" s="287">
        <v>2600</v>
      </c>
      <c r="D18" s="291"/>
      <c r="E18" s="209"/>
      <c r="F18" s="223"/>
      <c r="G18" s="287"/>
      <c r="H18" s="291"/>
      <c r="I18" s="209"/>
      <c r="J18" s="223"/>
      <c r="K18" s="287"/>
      <c r="L18" s="291"/>
      <c r="M18" s="209"/>
      <c r="N18" s="223"/>
      <c r="O18" s="287"/>
      <c r="P18" s="291"/>
      <c r="Q18" s="209"/>
      <c r="R18" s="223"/>
      <c r="S18" s="287"/>
      <c r="T18" s="291"/>
      <c r="U18" s="209"/>
      <c r="V18" s="223"/>
      <c r="W18" s="287"/>
      <c r="X18" s="291"/>
      <c r="Y18" s="209"/>
      <c r="Z18" s="223"/>
      <c r="AA18" s="287"/>
      <c r="AB18" s="50"/>
      <c r="AC18" s="48" t="s">
        <v>19</v>
      </c>
    </row>
    <row r="19" spans="1:29" s="49" customFormat="1" ht="15.95" customHeight="1" x14ac:dyDescent="0.15">
      <c r="A19" s="204"/>
      <c r="B19" s="51"/>
      <c r="C19" s="288"/>
      <c r="D19" s="293"/>
      <c r="E19" s="204"/>
      <c r="F19" s="51"/>
      <c r="G19" s="288"/>
      <c r="H19" s="293"/>
      <c r="I19" s="204"/>
      <c r="J19" s="51"/>
      <c r="K19" s="288"/>
      <c r="L19" s="293"/>
      <c r="M19" s="204"/>
      <c r="N19" s="51"/>
      <c r="O19" s="288"/>
      <c r="P19" s="293"/>
      <c r="Q19" s="204"/>
      <c r="R19" s="51"/>
      <c r="S19" s="288"/>
      <c r="T19" s="293"/>
      <c r="U19" s="204"/>
      <c r="V19" s="51"/>
      <c r="W19" s="288"/>
      <c r="X19" s="293"/>
      <c r="Y19" s="204"/>
      <c r="Z19" s="51"/>
      <c r="AA19" s="288"/>
      <c r="AB19" s="53"/>
      <c r="AC19" s="48" t="s">
        <v>20</v>
      </c>
    </row>
    <row r="20" spans="1:29" s="58" customFormat="1" ht="15.95" customHeight="1" x14ac:dyDescent="0.15">
      <c r="A20" s="192"/>
      <c r="B20" s="145" t="s">
        <v>248</v>
      </c>
      <c r="C20" s="289">
        <f>SUM(C16:C19)</f>
        <v>5100</v>
      </c>
      <c r="D20" s="294">
        <f>SUM(D16:D19)</f>
        <v>0</v>
      </c>
      <c r="E20" s="192"/>
      <c r="F20" s="145" t="s">
        <v>248</v>
      </c>
      <c r="G20" s="289">
        <f>SUM(G16:G19)</f>
        <v>1450</v>
      </c>
      <c r="H20" s="294">
        <f>SUM(H16:H19)</f>
        <v>0</v>
      </c>
      <c r="I20" s="192"/>
      <c r="J20" s="145" t="s">
        <v>248</v>
      </c>
      <c r="K20" s="289">
        <f>SUM(K16:K19)</f>
        <v>690</v>
      </c>
      <c r="L20" s="294">
        <f>SUM(L16:L19)</f>
        <v>0</v>
      </c>
      <c r="M20" s="192"/>
      <c r="N20" s="145" t="s">
        <v>248</v>
      </c>
      <c r="O20" s="289">
        <f>SUM(O16:O19)</f>
        <v>230</v>
      </c>
      <c r="P20" s="294">
        <f>SUM(P16:P19)</f>
        <v>0</v>
      </c>
      <c r="Q20" s="192"/>
      <c r="R20" s="145"/>
      <c r="S20" s="289"/>
      <c r="T20" s="294"/>
      <c r="U20" s="192"/>
      <c r="V20" s="145"/>
      <c r="W20" s="289"/>
      <c r="X20" s="294"/>
      <c r="Y20" s="192"/>
      <c r="Z20" s="145" t="s">
        <v>248</v>
      </c>
      <c r="AA20" s="289">
        <f>SUM(AA16:AA19)</f>
        <v>210</v>
      </c>
      <c r="AB20" s="55">
        <f>SUM(AB16:AB19)</f>
        <v>0</v>
      </c>
      <c r="AC20" s="174" t="s">
        <v>355</v>
      </c>
    </row>
    <row r="21" spans="1:29" s="58" customFormat="1" ht="15.95" customHeight="1" x14ac:dyDescent="0.15">
      <c r="A21" s="191"/>
      <c r="B21" s="148" t="s">
        <v>268</v>
      </c>
      <c r="C21" s="79"/>
      <c r="D21" s="80"/>
      <c r="E21" s="194"/>
      <c r="F21" s="78"/>
      <c r="G21" s="79"/>
      <c r="H21" s="80"/>
      <c r="I21" s="196"/>
      <c r="J21" s="78"/>
      <c r="K21" s="86" t="s">
        <v>238</v>
      </c>
      <c r="L21" s="84">
        <f>C27+G27+K27+O27+S27+W27+AA27</f>
        <v>16220</v>
      </c>
      <c r="M21" s="196"/>
      <c r="N21" s="78"/>
      <c r="O21" s="86" t="s">
        <v>237</v>
      </c>
      <c r="P21" s="185">
        <f>D27+H27+L27+P27+T27+X27+AB27</f>
        <v>0</v>
      </c>
      <c r="Q21" s="194"/>
      <c r="R21" s="78"/>
      <c r="S21" s="79"/>
      <c r="T21" s="80"/>
      <c r="U21" s="196"/>
      <c r="V21" s="299"/>
      <c r="W21" s="299"/>
      <c r="X21" s="299"/>
      <c r="Y21" s="196"/>
      <c r="Z21" s="299"/>
      <c r="AA21" s="299"/>
      <c r="AB21" s="187"/>
      <c r="AC21" s="48"/>
    </row>
    <row r="22" spans="1:29" s="49" customFormat="1" ht="15.95" customHeight="1" x14ac:dyDescent="0.15">
      <c r="A22" s="209"/>
      <c r="B22" s="223"/>
      <c r="C22" s="287"/>
      <c r="D22" s="291"/>
      <c r="E22" s="209" t="s">
        <v>269</v>
      </c>
      <c r="F22" s="223" t="s">
        <v>106</v>
      </c>
      <c r="G22" s="287">
        <v>1950</v>
      </c>
      <c r="H22" s="291"/>
      <c r="I22" s="209" t="s">
        <v>178</v>
      </c>
      <c r="J22" s="223" t="s">
        <v>106</v>
      </c>
      <c r="K22" s="287">
        <v>2160</v>
      </c>
      <c r="L22" s="291"/>
      <c r="M22" s="209" t="s">
        <v>681</v>
      </c>
      <c r="N22" s="223" t="s">
        <v>683</v>
      </c>
      <c r="O22" s="287">
        <v>75</v>
      </c>
      <c r="P22" s="291"/>
      <c r="Q22" s="209" t="s">
        <v>678</v>
      </c>
      <c r="R22" s="223" t="s">
        <v>677</v>
      </c>
      <c r="S22" s="287">
        <v>100</v>
      </c>
      <c r="T22" s="291"/>
      <c r="U22" s="209"/>
      <c r="V22" s="223"/>
      <c r="W22" s="287"/>
      <c r="X22" s="291"/>
      <c r="Y22" s="209" t="s">
        <v>178</v>
      </c>
      <c r="Z22" s="223" t="s">
        <v>376</v>
      </c>
      <c r="AA22" s="287">
        <v>300</v>
      </c>
      <c r="AB22" s="50"/>
      <c r="AC22" s="48" t="s">
        <v>22</v>
      </c>
    </row>
    <row r="23" spans="1:29" s="49" customFormat="1" ht="15.95" customHeight="1" x14ac:dyDescent="0.15">
      <c r="A23" s="209" t="s">
        <v>162</v>
      </c>
      <c r="B23" s="223" t="s">
        <v>23</v>
      </c>
      <c r="C23" s="287">
        <v>3250</v>
      </c>
      <c r="D23" s="291"/>
      <c r="E23" s="209"/>
      <c r="F23" s="223"/>
      <c r="G23" s="287"/>
      <c r="H23" s="291"/>
      <c r="I23" s="209"/>
      <c r="J23" s="168" t="s">
        <v>440</v>
      </c>
      <c r="K23" s="287"/>
      <c r="L23" s="291"/>
      <c r="M23" s="209" t="s">
        <v>682</v>
      </c>
      <c r="N23" s="223" t="s">
        <v>684</v>
      </c>
      <c r="O23" s="287">
        <v>85</v>
      </c>
      <c r="P23" s="291"/>
      <c r="Q23" s="209"/>
      <c r="R23" s="223"/>
      <c r="S23" s="287"/>
      <c r="T23" s="291"/>
      <c r="U23" s="209"/>
      <c r="V23" s="223"/>
      <c r="W23" s="287"/>
      <c r="X23" s="291"/>
      <c r="Y23" s="209" t="s">
        <v>269</v>
      </c>
      <c r="Z23" s="223" t="s">
        <v>779</v>
      </c>
      <c r="AA23" s="287">
        <v>150</v>
      </c>
      <c r="AB23" s="50"/>
      <c r="AC23" s="48" t="s">
        <v>24</v>
      </c>
    </row>
    <row r="24" spans="1:29" s="49" customFormat="1" ht="15.95" customHeight="1" x14ac:dyDescent="0.15">
      <c r="A24" s="209" t="s">
        <v>163</v>
      </c>
      <c r="B24" s="223" t="s">
        <v>5</v>
      </c>
      <c r="C24" s="287">
        <v>3200</v>
      </c>
      <c r="D24" s="291"/>
      <c r="E24" s="209"/>
      <c r="F24" s="223"/>
      <c r="G24" s="287"/>
      <c r="H24" s="291"/>
      <c r="I24" s="209" t="s">
        <v>637</v>
      </c>
      <c r="J24" s="223" t="s">
        <v>636</v>
      </c>
      <c r="K24" s="287">
        <v>240</v>
      </c>
      <c r="L24" s="291"/>
      <c r="M24" s="209"/>
      <c r="N24" s="223"/>
      <c r="O24" s="287"/>
      <c r="P24" s="291"/>
      <c r="Q24" s="209"/>
      <c r="R24" s="223"/>
      <c r="S24" s="287"/>
      <c r="T24" s="291"/>
      <c r="U24" s="209"/>
      <c r="V24" s="223"/>
      <c r="W24" s="287"/>
      <c r="X24" s="291"/>
      <c r="Y24" s="209" t="s">
        <v>638</v>
      </c>
      <c r="Z24" s="223" t="s">
        <v>639</v>
      </c>
      <c r="AA24" s="287">
        <v>50</v>
      </c>
      <c r="AB24" s="50"/>
      <c r="AC24" s="48" t="s">
        <v>355</v>
      </c>
    </row>
    <row r="25" spans="1:29" ht="15.95" customHeight="1" x14ac:dyDescent="0.15">
      <c r="A25" s="209" t="s">
        <v>549</v>
      </c>
      <c r="B25" s="223" t="s">
        <v>472</v>
      </c>
      <c r="C25" s="287">
        <v>3100</v>
      </c>
      <c r="D25" s="291"/>
      <c r="E25" s="209" t="s">
        <v>262</v>
      </c>
      <c r="F25" s="223" t="s">
        <v>491</v>
      </c>
      <c r="G25" s="287">
        <v>450</v>
      </c>
      <c r="H25" s="291"/>
      <c r="I25" s="209" t="s">
        <v>181</v>
      </c>
      <c r="J25" s="223" t="s">
        <v>343</v>
      </c>
      <c r="K25" s="287">
        <v>400</v>
      </c>
      <c r="L25" s="291"/>
      <c r="M25" s="209" t="s">
        <v>579</v>
      </c>
      <c r="N25" s="223" t="s">
        <v>462</v>
      </c>
      <c r="O25" s="287">
        <v>120</v>
      </c>
      <c r="P25" s="291"/>
      <c r="Q25" s="209" t="s">
        <v>680</v>
      </c>
      <c r="R25" s="223" t="s">
        <v>679</v>
      </c>
      <c r="S25" s="287">
        <v>160</v>
      </c>
      <c r="T25" s="291"/>
      <c r="U25" s="209"/>
      <c r="V25" s="223"/>
      <c r="W25" s="287"/>
      <c r="X25" s="291"/>
      <c r="Y25" s="209" t="s">
        <v>181</v>
      </c>
      <c r="Z25" s="223" t="s">
        <v>343</v>
      </c>
      <c r="AA25" s="287">
        <v>130</v>
      </c>
      <c r="AB25" s="50"/>
      <c r="AC25" s="229"/>
    </row>
    <row r="26" spans="1:29" ht="15.95" customHeight="1" x14ac:dyDescent="0.15">
      <c r="A26" s="204"/>
      <c r="B26" s="51"/>
      <c r="C26" s="288"/>
      <c r="D26" s="293"/>
      <c r="E26" s="204" t="s">
        <v>263</v>
      </c>
      <c r="F26" s="51" t="s">
        <v>597</v>
      </c>
      <c r="G26" s="288">
        <v>300</v>
      </c>
      <c r="H26" s="293"/>
      <c r="I26" s="204"/>
      <c r="J26" s="51"/>
      <c r="K26" s="288"/>
      <c r="L26" s="293"/>
      <c r="M26" s="204"/>
      <c r="N26" s="51"/>
      <c r="O26" s="288"/>
      <c r="P26" s="293"/>
      <c r="Q26" s="204"/>
      <c r="R26" s="51"/>
      <c r="S26" s="288"/>
      <c r="T26" s="293"/>
      <c r="U26" s="204"/>
      <c r="V26" s="51"/>
      <c r="W26" s="288"/>
      <c r="X26" s="293"/>
      <c r="Y26" s="204"/>
      <c r="Z26" s="51"/>
      <c r="AA26" s="288"/>
      <c r="AB26" s="53"/>
      <c r="AC26" s="229"/>
    </row>
    <row r="27" spans="1:29" s="58" customFormat="1" ht="15.95" customHeight="1" x14ac:dyDescent="0.15">
      <c r="A27" s="226"/>
      <c r="B27" s="225" t="s">
        <v>248</v>
      </c>
      <c r="C27" s="289">
        <f>SUM(C22:C26)</f>
        <v>9550</v>
      </c>
      <c r="D27" s="294">
        <f>SUM(D22:D26)</f>
        <v>0</v>
      </c>
      <c r="E27" s="192"/>
      <c r="F27" s="145" t="s">
        <v>248</v>
      </c>
      <c r="G27" s="289">
        <f>SUM(G22:G26)</f>
        <v>2700</v>
      </c>
      <c r="H27" s="294">
        <f>SUM(H22:H26)</f>
        <v>0</v>
      </c>
      <c r="I27" s="226"/>
      <c r="J27" s="225" t="s">
        <v>248</v>
      </c>
      <c r="K27" s="302">
        <f>SUM(K22:K26)</f>
        <v>2800</v>
      </c>
      <c r="L27" s="303">
        <f>SUM(L22:L26)</f>
        <v>0</v>
      </c>
      <c r="M27" s="226"/>
      <c r="N27" s="225" t="s">
        <v>248</v>
      </c>
      <c r="O27" s="302">
        <f>SUM(O22:O26)</f>
        <v>280</v>
      </c>
      <c r="P27" s="303">
        <f>SUM(P22:P26)</f>
        <v>0</v>
      </c>
      <c r="Q27" s="226"/>
      <c r="R27" s="225" t="s">
        <v>248</v>
      </c>
      <c r="S27" s="302">
        <f>SUM(S22:S26)</f>
        <v>260</v>
      </c>
      <c r="T27" s="303">
        <f>SUM(T22:T26)</f>
        <v>0</v>
      </c>
      <c r="U27" s="226"/>
      <c r="V27" s="225"/>
      <c r="W27" s="302"/>
      <c r="X27" s="303"/>
      <c r="Y27" s="226"/>
      <c r="Z27" s="225" t="s">
        <v>248</v>
      </c>
      <c r="AA27" s="302">
        <f>SUM(AA22:AA26)</f>
        <v>630</v>
      </c>
      <c r="AB27" s="68">
        <f>SUM(AB22:AB26)</f>
        <v>0</v>
      </c>
      <c r="AC27" s="173"/>
    </row>
    <row r="28" spans="1:29" s="58" customFormat="1" ht="15.95" customHeight="1" x14ac:dyDescent="0.15">
      <c r="A28" s="191"/>
      <c r="B28" s="148" t="s">
        <v>435</v>
      </c>
      <c r="C28" s="79"/>
      <c r="D28" s="80"/>
      <c r="E28" s="194"/>
      <c r="F28" s="78"/>
      <c r="G28" s="79"/>
      <c r="H28" s="80"/>
      <c r="I28" s="196"/>
      <c r="J28" s="78"/>
      <c r="K28" s="86" t="s">
        <v>436</v>
      </c>
      <c r="L28" s="84">
        <f>C39+G39+K39+O39+S39+W39+AA39</f>
        <v>17435</v>
      </c>
      <c r="M28" s="196"/>
      <c r="N28" s="78"/>
      <c r="O28" s="86" t="s">
        <v>437</v>
      </c>
      <c r="P28" s="185">
        <f>D39+H39+L39+P39+T39+X39+AB39</f>
        <v>0</v>
      </c>
      <c r="Q28" s="194"/>
      <c r="R28" s="78"/>
      <c r="S28" s="79"/>
      <c r="T28" s="80"/>
      <c r="U28" s="196"/>
      <c r="V28" s="299"/>
      <c r="W28" s="299"/>
      <c r="X28" s="299"/>
      <c r="Y28" s="196"/>
      <c r="Z28" s="299"/>
      <c r="AA28" s="299"/>
      <c r="AB28" s="187"/>
      <c r="AC28" s="48"/>
    </row>
    <row r="29" spans="1:29" s="49" customFormat="1" ht="15.95" customHeight="1" x14ac:dyDescent="0.15">
      <c r="A29" s="209" t="s">
        <v>165</v>
      </c>
      <c r="B29" s="223" t="s">
        <v>104</v>
      </c>
      <c r="C29" s="287">
        <v>2300</v>
      </c>
      <c r="D29" s="291"/>
      <c r="E29" s="228" t="s">
        <v>258</v>
      </c>
      <c r="F29" s="223" t="s">
        <v>492</v>
      </c>
      <c r="G29" s="287">
        <v>500</v>
      </c>
      <c r="H29" s="291"/>
      <c r="I29" s="209" t="s">
        <v>179</v>
      </c>
      <c r="J29" s="223" t="s">
        <v>697</v>
      </c>
      <c r="K29" s="287">
        <v>1010</v>
      </c>
      <c r="L29" s="291"/>
      <c r="M29" s="209" t="s">
        <v>476</v>
      </c>
      <c r="N29" s="223" t="s">
        <v>397</v>
      </c>
      <c r="O29" s="287">
        <v>65</v>
      </c>
      <c r="P29" s="291"/>
      <c r="Q29" s="209"/>
      <c r="R29" s="223" t="s">
        <v>622</v>
      </c>
      <c r="S29" s="287"/>
      <c r="T29" s="291"/>
      <c r="U29" s="228"/>
      <c r="V29" s="304"/>
      <c r="W29" s="287"/>
      <c r="X29" s="291"/>
      <c r="Y29" s="209" t="s">
        <v>179</v>
      </c>
      <c r="Z29" s="223" t="s">
        <v>702</v>
      </c>
      <c r="AA29" s="287">
        <v>310</v>
      </c>
      <c r="AB29" s="50"/>
      <c r="AC29" s="48"/>
    </row>
    <row r="30" spans="1:29" s="49" customFormat="1" ht="15.95" customHeight="1" x14ac:dyDescent="0.15">
      <c r="A30" s="209"/>
      <c r="B30" s="223"/>
      <c r="C30" s="287"/>
      <c r="D30" s="291"/>
      <c r="E30" s="228" t="s">
        <v>259</v>
      </c>
      <c r="F30" s="223" t="s">
        <v>598</v>
      </c>
      <c r="G30" s="223">
        <v>350</v>
      </c>
      <c r="H30" s="291"/>
      <c r="I30" s="228"/>
      <c r="J30" s="223"/>
      <c r="K30" s="223"/>
      <c r="L30" s="291"/>
      <c r="M30" s="209"/>
      <c r="N30" s="223"/>
      <c r="O30" s="287"/>
      <c r="P30" s="291"/>
      <c r="Q30" s="228"/>
      <c r="R30" s="223"/>
      <c r="S30" s="223"/>
      <c r="T30" s="291"/>
      <c r="U30" s="228"/>
      <c r="V30" s="223"/>
      <c r="W30" s="287"/>
      <c r="X30" s="291"/>
      <c r="Y30" s="228"/>
      <c r="Z30" s="223"/>
      <c r="AA30" s="287"/>
      <c r="AB30" s="50"/>
      <c r="AC30" s="48"/>
    </row>
    <row r="31" spans="1:29" s="49" customFormat="1" ht="15.95" customHeight="1" x14ac:dyDescent="0.15">
      <c r="A31" s="209" t="s">
        <v>322</v>
      </c>
      <c r="B31" s="223" t="s">
        <v>348</v>
      </c>
      <c r="C31" s="287">
        <v>2850</v>
      </c>
      <c r="D31" s="291"/>
      <c r="E31" s="228" t="s">
        <v>260</v>
      </c>
      <c r="F31" s="223" t="s">
        <v>391</v>
      </c>
      <c r="G31" s="287">
        <v>480</v>
      </c>
      <c r="H31" s="291"/>
      <c r="I31" s="209"/>
      <c r="J31" s="223"/>
      <c r="K31" s="287"/>
      <c r="L31" s="291"/>
      <c r="M31" s="228"/>
      <c r="N31" s="168"/>
      <c r="O31" s="223"/>
      <c r="P31" s="291"/>
      <c r="Q31" s="228"/>
      <c r="R31" s="223" t="s">
        <v>399</v>
      </c>
      <c r="S31" s="287"/>
      <c r="T31" s="291"/>
      <c r="U31" s="228"/>
      <c r="V31" s="223"/>
      <c r="W31" s="287"/>
      <c r="X31" s="291"/>
      <c r="Y31" s="209"/>
      <c r="Z31" s="223"/>
      <c r="AA31" s="287"/>
      <c r="AB31" s="50"/>
      <c r="AC31" s="48"/>
    </row>
    <row r="32" spans="1:29" s="49" customFormat="1" ht="15.95" customHeight="1" x14ac:dyDescent="0.15">
      <c r="A32" s="209"/>
      <c r="B32" s="223"/>
      <c r="C32" s="287"/>
      <c r="D32" s="291"/>
      <c r="E32" s="228"/>
      <c r="F32" s="223"/>
      <c r="G32" s="287"/>
      <c r="H32" s="291"/>
      <c r="I32" s="209"/>
      <c r="J32" s="223"/>
      <c r="K32" s="287"/>
      <c r="L32" s="291"/>
      <c r="M32" s="228"/>
      <c r="N32" s="223" t="s">
        <v>398</v>
      </c>
      <c r="O32" s="223"/>
      <c r="P32" s="291"/>
      <c r="Q32" s="228"/>
      <c r="R32" s="223"/>
      <c r="S32" s="287"/>
      <c r="T32" s="291"/>
      <c r="U32" s="228"/>
      <c r="V32" s="223"/>
      <c r="W32" s="287"/>
      <c r="X32" s="291"/>
      <c r="Y32" s="209"/>
      <c r="Z32" s="223"/>
      <c r="AA32" s="287"/>
      <c r="AB32" s="50"/>
      <c r="AC32" s="48"/>
    </row>
    <row r="33" spans="1:29" s="49" customFormat="1" ht="15.95" customHeight="1" x14ac:dyDescent="0.15">
      <c r="A33" s="209" t="s">
        <v>164</v>
      </c>
      <c r="B33" s="223" t="s">
        <v>609</v>
      </c>
      <c r="C33" s="287">
        <v>3350</v>
      </c>
      <c r="D33" s="291"/>
      <c r="E33" s="228" t="s">
        <v>265</v>
      </c>
      <c r="F33" s="223" t="s">
        <v>25</v>
      </c>
      <c r="G33" s="287">
        <v>600</v>
      </c>
      <c r="H33" s="291"/>
      <c r="I33" s="209"/>
      <c r="J33" s="223"/>
      <c r="K33" s="287"/>
      <c r="L33" s="291"/>
      <c r="M33" s="209"/>
      <c r="N33" s="223"/>
      <c r="O33" s="287"/>
      <c r="P33" s="291"/>
      <c r="Q33" s="209"/>
      <c r="R33" s="305"/>
      <c r="S33" s="287"/>
      <c r="T33" s="291"/>
      <c r="U33" s="228"/>
      <c r="V33" s="223"/>
      <c r="W33" s="287"/>
      <c r="X33" s="291"/>
      <c r="Y33" s="209"/>
      <c r="Z33" s="223"/>
      <c r="AA33" s="287"/>
      <c r="AB33" s="50"/>
      <c r="AC33" s="48"/>
    </row>
    <row r="34" spans="1:29" s="49" customFormat="1" ht="15.95" customHeight="1" x14ac:dyDescent="0.15">
      <c r="A34" s="209"/>
      <c r="B34" s="223"/>
      <c r="C34" s="287"/>
      <c r="D34" s="291"/>
      <c r="E34" s="228" t="s">
        <v>261</v>
      </c>
      <c r="F34" s="223" t="s">
        <v>483</v>
      </c>
      <c r="G34" s="287">
        <v>620</v>
      </c>
      <c r="H34" s="291"/>
      <c r="I34" s="209" t="s">
        <v>180</v>
      </c>
      <c r="J34" s="223" t="s">
        <v>698</v>
      </c>
      <c r="K34" s="287">
        <v>450</v>
      </c>
      <c r="L34" s="291"/>
      <c r="M34" s="228" t="s">
        <v>686</v>
      </c>
      <c r="N34" s="223" t="s">
        <v>685</v>
      </c>
      <c r="O34" s="287">
        <v>80</v>
      </c>
      <c r="P34" s="291"/>
      <c r="Q34" s="228"/>
      <c r="R34" s="223" t="s">
        <v>495</v>
      </c>
      <c r="S34" s="287"/>
      <c r="T34" s="291"/>
      <c r="U34" s="228"/>
      <c r="V34" s="223"/>
      <c r="W34" s="287"/>
      <c r="X34" s="291"/>
      <c r="Y34" s="209" t="s">
        <v>180</v>
      </c>
      <c r="Z34" s="223" t="s">
        <v>703</v>
      </c>
      <c r="AA34" s="287">
        <v>100</v>
      </c>
      <c r="AB34" s="50"/>
      <c r="AC34" s="48"/>
    </row>
    <row r="35" spans="1:29" s="49" customFormat="1" ht="15.95" customHeight="1" x14ac:dyDescent="0.15">
      <c r="A35" s="209" t="s">
        <v>601</v>
      </c>
      <c r="B35" s="223" t="s">
        <v>602</v>
      </c>
      <c r="C35" s="287">
        <v>2650</v>
      </c>
      <c r="D35" s="291"/>
      <c r="E35" s="228" t="s">
        <v>439</v>
      </c>
      <c r="F35" s="223" t="s">
        <v>484</v>
      </c>
      <c r="G35" s="287">
        <v>180</v>
      </c>
      <c r="H35" s="291"/>
      <c r="I35" s="228"/>
      <c r="J35" s="223"/>
      <c r="K35" s="287"/>
      <c r="L35" s="291"/>
      <c r="M35" s="228" t="s">
        <v>769</v>
      </c>
      <c r="N35" s="223" t="s">
        <v>768</v>
      </c>
      <c r="O35" s="287">
        <v>90</v>
      </c>
      <c r="P35" s="291"/>
      <c r="Q35" s="228"/>
      <c r="R35" s="223" t="s">
        <v>496</v>
      </c>
      <c r="S35" s="287"/>
      <c r="T35" s="291"/>
      <c r="U35" s="228"/>
      <c r="V35" s="223"/>
      <c r="W35" s="287"/>
      <c r="X35" s="291"/>
      <c r="Y35" s="228"/>
      <c r="Z35" s="223"/>
      <c r="AA35" s="287"/>
      <c r="AB35" s="50"/>
      <c r="AC35" s="48"/>
    </row>
    <row r="36" spans="1:29" s="49" customFormat="1" ht="15.95" customHeight="1" x14ac:dyDescent="0.15">
      <c r="A36" s="209"/>
      <c r="B36" s="223"/>
      <c r="C36" s="287"/>
      <c r="D36" s="291"/>
      <c r="E36" s="228"/>
      <c r="F36" s="223"/>
      <c r="G36" s="287"/>
      <c r="H36" s="291"/>
      <c r="I36" s="209" t="s">
        <v>604</v>
      </c>
      <c r="J36" s="223" t="s">
        <v>605</v>
      </c>
      <c r="K36" s="287">
        <v>50</v>
      </c>
      <c r="L36" s="291"/>
      <c r="M36" s="228"/>
      <c r="N36" s="168"/>
      <c r="O36" s="287"/>
      <c r="P36" s="291"/>
      <c r="Q36" s="228"/>
      <c r="R36" s="168"/>
      <c r="S36" s="287"/>
      <c r="T36" s="291"/>
      <c r="U36" s="228"/>
      <c r="V36" s="168"/>
      <c r="W36" s="287"/>
      <c r="X36" s="291"/>
      <c r="Y36" s="209" t="s">
        <v>610</v>
      </c>
      <c r="Z36" s="223" t="s">
        <v>603</v>
      </c>
      <c r="AA36" s="287">
        <v>10</v>
      </c>
      <c r="AB36" s="50"/>
      <c r="AC36" s="48"/>
    </row>
    <row r="37" spans="1:29" s="49" customFormat="1" ht="15.95" customHeight="1" x14ac:dyDescent="0.15">
      <c r="A37" s="209" t="s">
        <v>166</v>
      </c>
      <c r="B37" s="223" t="s">
        <v>392</v>
      </c>
      <c r="C37" s="224">
        <v>1300</v>
      </c>
      <c r="D37" s="50"/>
      <c r="E37" s="228" t="s">
        <v>264</v>
      </c>
      <c r="F37" s="223" t="s">
        <v>223</v>
      </c>
      <c r="G37" s="224">
        <v>90</v>
      </c>
      <c r="H37" s="50"/>
      <c r="I37" s="228"/>
      <c r="J37" s="223" t="s">
        <v>606</v>
      </c>
      <c r="K37" s="224"/>
      <c r="L37" s="50"/>
      <c r="M37" s="228"/>
      <c r="N37" s="223" t="s">
        <v>400</v>
      </c>
      <c r="O37" s="223"/>
      <c r="P37" s="50"/>
      <c r="Q37" s="228"/>
      <c r="R37" s="223" t="s">
        <v>401</v>
      </c>
      <c r="S37" s="223"/>
      <c r="T37" s="50"/>
      <c r="U37" s="228"/>
      <c r="V37" s="223"/>
      <c r="W37" s="223"/>
      <c r="X37" s="50"/>
      <c r="Y37" s="228"/>
      <c r="Z37" s="223" t="s">
        <v>607</v>
      </c>
      <c r="AA37" s="224"/>
      <c r="AB37" s="50"/>
      <c r="AC37" s="48"/>
    </row>
    <row r="38" spans="1:29" s="49" customFormat="1" ht="15.95" customHeight="1" x14ac:dyDescent="0.15">
      <c r="A38" s="204"/>
      <c r="B38" s="253" t="s">
        <v>402</v>
      </c>
      <c r="C38" s="52"/>
      <c r="D38" s="53"/>
      <c r="E38" s="261"/>
      <c r="F38" s="51"/>
      <c r="G38" s="52"/>
      <c r="H38" s="53"/>
      <c r="I38" s="261"/>
      <c r="J38" s="282"/>
      <c r="K38" s="52"/>
      <c r="L38" s="53"/>
      <c r="M38" s="261"/>
      <c r="N38" s="281"/>
      <c r="O38" s="51"/>
      <c r="P38" s="53"/>
      <c r="Q38" s="261"/>
      <c r="R38" s="281"/>
      <c r="S38" s="51"/>
      <c r="T38" s="53"/>
      <c r="U38" s="261"/>
      <c r="V38" s="281"/>
      <c r="W38" s="51"/>
      <c r="X38" s="53"/>
      <c r="Y38" s="261"/>
      <c r="Z38" s="281"/>
      <c r="AA38" s="51"/>
      <c r="AB38" s="53"/>
      <c r="AC38" s="48"/>
    </row>
    <row r="39" spans="1:29" s="58" customFormat="1" ht="15.95" customHeight="1" x14ac:dyDescent="0.15">
      <c r="A39" s="192"/>
      <c r="B39" s="145" t="s">
        <v>248</v>
      </c>
      <c r="C39" s="87">
        <f>SUM(C29:C38)</f>
        <v>12450</v>
      </c>
      <c r="D39" s="55">
        <f>SUM(D29:D38)</f>
        <v>0</v>
      </c>
      <c r="E39" s="192"/>
      <c r="F39" s="145" t="s">
        <v>248</v>
      </c>
      <c r="G39" s="87">
        <f>SUM(G29:G38)</f>
        <v>2820</v>
      </c>
      <c r="H39" s="55">
        <f>SUM(H29:H38)</f>
        <v>0</v>
      </c>
      <c r="I39" s="192"/>
      <c r="J39" s="145" t="s">
        <v>248</v>
      </c>
      <c r="K39" s="87">
        <f>SUM(K29:K38)</f>
        <v>1510</v>
      </c>
      <c r="L39" s="55">
        <f>SUM(L29:L38)</f>
        <v>0</v>
      </c>
      <c r="M39" s="192"/>
      <c r="N39" s="145" t="s">
        <v>248</v>
      </c>
      <c r="O39" s="87">
        <f>SUM(O29:O38)</f>
        <v>235</v>
      </c>
      <c r="P39" s="55">
        <f>SUM(P29:P38)</f>
        <v>0</v>
      </c>
      <c r="Q39" s="192"/>
      <c r="R39" s="145"/>
      <c r="S39" s="87"/>
      <c r="T39" s="55"/>
      <c r="U39" s="201"/>
      <c r="V39" s="13"/>
      <c r="W39" s="87"/>
      <c r="X39" s="56"/>
      <c r="Y39" s="192"/>
      <c r="Z39" s="145" t="s">
        <v>248</v>
      </c>
      <c r="AA39" s="87">
        <f>SUM(AA29:AA38)</f>
        <v>420</v>
      </c>
      <c r="AB39" s="55">
        <f>SUM(AB29:AB38)</f>
        <v>0</v>
      </c>
      <c r="AC39" s="57"/>
    </row>
    <row r="40" spans="1:29" s="70" customFormat="1" ht="15.95" customHeight="1" x14ac:dyDescent="0.15">
      <c r="A40" s="189"/>
      <c r="B40" s="106" t="s">
        <v>221</v>
      </c>
      <c r="C40" s="67"/>
      <c r="D40" s="69"/>
      <c r="E40" s="188"/>
      <c r="F40" s="60"/>
      <c r="G40" s="67"/>
      <c r="H40" s="69"/>
      <c r="I40" s="188"/>
      <c r="J40" s="60"/>
      <c r="K40" s="67"/>
      <c r="L40" s="69"/>
      <c r="M40" s="188"/>
      <c r="N40" s="60"/>
      <c r="O40" s="67"/>
      <c r="P40" s="62"/>
      <c r="Q40" s="188"/>
      <c r="R40" s="60"/>
      <c r="S40" s="61"/>
      <c r="T40" s="62"/>
      <c r="U40" s="188"/>
      <c r="V40" s="61"/>
      <c r="W40" s="67"/>
      <c r="X40" s="62"/>
      <c r="Y40" s="188"/>
      <c r="Z40" s="60"/>
      <c r="AA40" s="63"/>
      <c r="AB40" s="144" t="s">
        <v>688</v>
      </c>
      <c r="AC40" s="43"/>
    </row>
    <row r="41" spans="1:29" ht="15.95" customHeight="1" x14ac:dyDescent="0.15"/>
  </sheetData>
  <sheetProtection algorithmName="SHA-512" hashValue="crGxpBJwycA2hbOJ+gQh7m6+Uf3lxQbJbIIoyLzjcjiAplT/XslJlUBYf5C9jRlIgNFgk/4sJrr1xgnBxSRS7Q==" saltValue="U1pTz0NCvBVU5mCelbsYOA==" spinCount="100000" sheet="1" objects="1" scenarios="1"/>
  <phoneticPr fontId="10"/>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表紙</vt:lpstr>
      <vt:lpstr>郡市別</vt:lpstr>
      <vt:lpstr>高松1</vt:lpstr>
      <vt:lpstr>高松2</vt:lpstr>
      <vt:lpstr>木田・さぬき・東かがわ・小豆・香川</vt:lpstr>
      <vt:lpstr>綾歌・坂出･丸亀</vt:lpstr>
      <vt:lpstr>仲多度・善通寺・観音寺・三豊</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2024-11-29T05:13:33Z</cp:lastPrinted>
  <dcterms:created xsi:type="dcterms:W3CDTF">1997-07-26T05:41:58Z</dcterms:created>
  <dcterms:modified xsi:type="dcterms:W3CDTF">2025-02-21T04:28:10Z</dcterms:modified>
</cp:coreProperties>
</file>