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601_山口県\"/>
    </mc:Choice>
  </mc:AlternateContent>
  <xr:revisionPtr revIDLastSave="0" documentId="8_{3E4C3DCE-EE4F-4613-9FCE-A081514475B5}" xr6:coauthVersionLast="47" xr6:coauthVersionMax="47" xr10:uidLastSave="{00000000-0000-0000-0000-000000000000}"/>
  <bookViews>
    <workbookView xWindow="4875" yWindow="450" windowWidth="20640" windowHeight="14415" tabRatio="921" xr2:uid="{00000000-000D-0000-FFFF-FFFF00000000}"/>
  </bookViews>
  <sheets>
    <sheet name="表紙" sheetId="15" r:id="rId1"/>
    <sheet name="郡市別" sheetId="16" r:id="rId2"/>
    <sheet name="山口1" sheetId="6" r:id="rId3"/>
    <sheet name="山口2・宇部・山陽小野田" sheetId="5" r:id="rId4"/>
    <sheet name="防府" sheetId="17" r:id="rId5"/>
    <sheet name="長門・大津・美祢" sheetId="7" r:id="rId6"/>
    <sheet name="萩・阿武" sheetId="8" r:id="rId7"/>
    <sheet name="周南" sheetId="1" r:id="rId8"/>
    <sheet name="下松・光・熊毛" sheetId="2" r:id="rId9"/>
    <sheet name="柳井・大島" sheetId="3" r:id="rId10"/>
    <sheet name="岩国" sheetId="12" r:id="rId11"/>
    <sheet name="下関1" sheetId="9" r:id="rId12"/>
    <sheet name="下関2" sheetId="10" r:id="rId13"/>
  </sheets>
  <definedNames>
    <definedName name="_xlnm.Print_Titles" localSheetId="1">郡市別!$1:$4</definedName>
  </definedNames>
  <calcPr calcId="181029"/>
</workbook>
</file>

<file path=xl/calcChain.xml><?xml version="1.0" encoding="utf-8"?>
<calcChain xmlns="http://schemas.openxmlformats.org/spreadsheetml/2006/main">
  <c r="D34" i="2" l="1"/>
  <c r="H35" i="2" l="1"/>
  <c r="K27" i="9" l="1"/>
  <c r="K35" i="9"/>
  <c r="K43" i="9"/>
  <c r="K51" i="9"/>
  <c r="K11" i="10"/>
  <c r="K28" i="10"/>
  <c r="H32" i="7"/>
  <c r="G32" i="7"/>
  <c r="D32" i="7"/>
  <c r="C32" i="7"/>
  <c r="G11" i="7"/>
  <c r="G19" i="7"/>
  <c r="K11" i="7"/>
  <c r="K19" i="7"/>
  <c r="S11" i="7"/>
  <c r="S19" i="7"/>
  <c r="C19" i="7"/>
  <c r="C20" i="7" s="1"/>
  <c r="B118" i="16" s="1"/>
  <c r="B20" i="16" s="1"/>
  <c r="K32" i="7"/>
  <c r="S32" i="7"/>
  <c r="S42" i="7" s="1"/>
  <c r="J113" i="16" s="1"/>
  <c r="J114" i="16" s="1"/>
  <c r="D43" i="6"/>
  <c r="C43" i="6"/>
  <c r="L40" i="1"/>
  <c r="K40" i="1"/>
  <c r="T41" i="7"/>
  <c r="L41" i="7"/>
  <c r="H41" i="7"/>
  <c r="T32" i="7"/>
  <c r="T42" i="7" s="1"/>
  <c r="K113" i="16" s="1"/>
  <c r="K22" i="16" s="1"/>
  <c r="L32" i="7"/>
  <c r="L42" i="7" s="1"/>
  <c r="D42" i="7"/>
  <c r="D19" i="7"/>
  <c r="H19" i="7"/>
  <c r="L19" i="7"/>
  <c r="T19" i="7"/>
  <c r="T11" i="7"/>
  <c r="L11" i="7"/>
  <c r="H11" i="7"/>
  <c r="H20" i="7" s="1"/>
  <c r="H42" i="7"/>
  <c r="L20" i="7"/>
  <c r="D20" i="7"/>
  <c r="T20" i="7"/>
  <c r="C28" i="10"/>
  <c r="H28" i="8"/>
  <c r="H33" i="5"/>
  <c r="L34" i="1"/>
  <c r="H34" i="1"/>
  <c r="D34" i="1"/>
  <c r="C34" i="1"/>
  <c r="G34" i="1"/>
  <c r="K34" i="1"/>
  <c r="H14" i="5"/>
  <c r="G20" i="6"/>
  <c r="G14" i="5"/>
  <c r="K20" i="6"/>
  <c r="K37" i="6"/>
  <c r="D14" i="5"/>
  <c r="C14" i="5"/>
  <c r="C37" i="6"/>
  <c r="G37" i="6"/>
  <c r="G43" i="6"/>
  <c r="S41" i="7"/>
  <c r="C19" i="1"/>
  <c r="G19" i="1"/>
  <c r="K19" i="1"/>
  <c r="S51" i="9"/>
  <c r="S43" i="9"/>
  <c r="K33" i="5"/>
  <c r="F110" i="16" s="1"/>
  <c r="F11" i="16" s="1"/>
  <c r="K41" i="7"/>
  <c r="G27" i="9"/>
  <c r="G35" i="9"/>
  <c r="G51" i="9"/>
  <c r="G11" i="10"/>
  <c r="G28" i="10"/>
  <c r="C27" i="9"/>
  <c r="C35" i="9"/>
  <c r="C43" i="9"/>
  <c r="C51" i="9"/>
  <c r="S35" i="9"/>
  <c r="S27" i="9"/>
  <c r="S11" i="10"/>
  <c r="S28" i="10"/>
  <c r="G33" i="5"/>
  <c r="D110" i="16" s="1"/>
  <c r="C33" i="5"/>
  <c r="B110" i="16" s="1"/>
  <c r="B11" i="16" s="1"/>
  <c r="G42" i="5"/>
  <c r="D111" i="16" s="1"/>
  <c r="D18" i="16" s="1"/>
  <c r="C42" i="5"/>
  <c r="B111" i="16" s="1"/>
  <c r="B18" i="16" s="1"/>
  <c r="K42" i="5"/>
  <c r="F111" i="16" s="1"/>
  <c r="G41" i="7"/>
  <c r="G42" i="7" s="1"/>
  <c r="D113" i="16" s="1"/>
  <c r="G20" i="17"/>
  <c r="D108" i="16" s="1"/>
  <c r="D109" i="16" s="1"/>
  <c r="C20" i="17"/>
  <c r="B108" i="16" s="1"/>
  <c r="B15" i="16" s="1"/>
  <c r="K20" i="17"/>
  <c r="F108" i="16" s="1"/>
  <c r="G14" i="8"/>
  <c r="G28" i="8"/>
  <c r="C28" i="8"/>
  <c r="C14" i="8"/>
  <c r="K14" i="8"/>
  <c r="K29" i="8" s="1"/>
  <c r="F115" i="16" s="1"/>
  <c r="K28" i="8"/>
  <c r="S14" i="8"/>
  <c r="G35" i="8"/>
  <c r="G36" i="8" s="1"/>
  <c r="S35" i="8"/>
  <c r="S36" i="8" s="1"/>
  <c r="J116" i="16" s="1"/>
  <c r="J24" i="16" s="1"/>
  <c r="D22" i="12"/>
  <c r="D37" i="12"/>
  <c r="P22" i="12"/>
  <c r="P37" i="12"/>
  <c r="C20" i="6"/>
  <c r="K26" i="6"/>
  <c r="K43" i="6"/>
  <c r="G27" i="1"/>
  <c r="G40" i="1"/>
  <c r="C27" i="1"/>
  <c r="G13" i="2"/>
  <c r="D128" i="16" s="1"/>
  <c r="D16" i="16" s="1"/>
  <c r="C13" i="2"/>
  <c r="B128" i="16" s="1"/>
  <c r="K13" i="2"/>
  <c r="F128" i="16" s="1"/>
  <c r="F16" i="16" s="1"/>
  <c r="G21" i="2"/>
  <c r="D127" i="16" s="1"/>
  <c r="D19" i="16" s="1"/>
  <c r="C21" i="2"/>
  <c r="B127" i="16" s="1"/>
  <c r="B19" i="16" s="1"/>
  <c r="K21" i="2"/>
  <c r="F127" i="16" s="1"/>
  <c r="F19" i="16" s="1"/>
  <c r="O21" i="2"/>
  <c r="H127" i="16" s="1"/>
  <c r="G25" i="2"/>
  <c r="G30" i="2"/>
  <c r="C30" i="2"/>
  <c r="O30" i="2"/>
  <c r="G15" i="3"/>
  <c r="D122" i="16" s="1"/>
  <c r="D21" i="16" s="1"/>
  <c r="C15" i="3"/>
  <c r="B122" i="16" s="1"/>
  <c r="B21" i="16" s="1"/>
  <c r="O15" i="3"/>
  <c r="H122" i="16" s="1"/>
  <c r="H21" i="16" s="1"/>
  <c r="G39" i="3"/>
  <c r="D123" i="16" s="1"/>
  <c r="D23" i="16" s="1"/>
  <c r="C39" i="3"/>
  <c r="B123" i="16" s="1"/>
  <c r="B23" i="16" s="1"/>
  <c r="O39" i="3"/>
  <c r="H123" i="16" s="1"/>
  <c r="H23" i="16" s="1"/>
  <c r="C22" i="12"/>
  <c r="C37" i="12"/>
  <c r="O37" i="12"/>
  <c r="O22" i="12"/>
  <c r="E110" i="16"/>
  <c r="E11" i="16"/>
  <c r="C26" i="6"/>
  <c r="P15" i="3"/>
  <c r="I122" i="16" s="1"/>
  <c r="H15" i="3"/>
  <c r="E122" i="16"/>
  <c r="E21" i="16" s="1"/>
  <c r="D15" i="3"/>
  <c r="C122" i="16"/>
  <c r="C21" i="16"/>
  <c r="H20" i="6"/>
  <c r="H37" i="6"/>
  <c r="H43" i="6"/>
  <c r="D20" i="6"/>
  <c r="D26" i="6"/>
  <c r="D37" i="6"/>
  <c r="T35" i="8"/>
  <c r="T36" i="8"/>
  <c r="K116" i="16" s="1"/>
  <c r="K24" i="16" s="1"/>
  <c r="L20" i="6"/>
  <c r="L26" i="6"/>
  <c r="L37" i="6"/>
  <c r="L43" i="6"/>
  <c r="S28" i="8"/>
  <c r="T28" i="8"/>
  <c r="T29" i="8" s="1"/>
  <c r="D33" i="5"/>
  <c r="C110" i="16"/>
  <c r="C11" i="16"/>
  <c r="L33" i="5"/>
  <c r="G110" i="16" s="1"/>
  <c r="D42" i="5"/>
  <c r="C111" i="16"/>
  <c r="C18" i="16" s="1"/>
  <c r="H42" i="5"/>
  <c r="E111" i="16"/>
  <c r="E18" i="16"/>
  <c r="L42" i="5"/>
  <c r="G111" i="16"/>
  <c r="C40" i="1"/>
  <c r="C34" i="2"/>
  <c r="T14" i="8"/>
  <c r="L14" i="8"/>
  <c r="L28" i="8"/>
  <c r="H14" i="8"/>
  <c r="H29" i="8"/>
  <c r="D14" i="8"/>
  <c r="D28" i="8"/>
  <c r="D28" i="10"/>
  <c r="H28" i="10"/>
  <c r="L28" i="10"/>
  <c r="T28" i="10"/>
  <c r="T29" i="10" s="1"/>
  <c r="L11" i="10"/>
  <c r="H11" i="10"/>
  <c r="T11" i="10"/>
  <c r="D51" i="9"/>
  <c r="H51" i="9"/>
  <c r="L51" i="9"/>
  <c r="T51" i="9"/>
  <c r="L43" i="9"/>
  <c r="D43" i="9"/>
  <c r="T43" i="9"/>
  <c r="D35" i="9"/>
  <c r="H35" i="9"/>
  <c r="L35" i="9"/>
  <c r="T35" i="9"/>
  <c r="D27" i="9"/>
  <c r="H27" i="9"/>
  <c r="L27" i="9"/>
  <c r="T27" i="9"/>
  <c r="D39" i="3"/>
  <c r="C123" i="16"/>
  <c r="C23" i="16" s="1"/>
  <c r="H39" i="3"/>
  <c r="E123" i="16"/>
  <c r="E23" i="16"/>
  <c r="L39" i="3"/>
  <c r="G123" i="16"/>
  <c r="G23" i="16"/>
  <c r="P39" i="3"/>
  <c r="I123" i="16" s="1"/>
  <c r="K39" i="3"/>
  <c r="F123" i="16"/>
  <c r="F23" i="16" s="1"/>
  <c r="D30" i="2"/>
  <c r="H30" i="2"/>
  <c r="P30" i="2"/>
  <c r="H25" i="2"/>
  <c r="P23" i="2" s="1"/>
  <c r="D21" i="2"/>
  <c r="C127" i="16"/>
  <c r="C19" i="16"/>
  <c r="H21" i="2"/>
  <c r="E127" i="16" s="1"/>
  <c r="E19" i="16" s="1"/>
  <c r="L21" i="2"/>
  <c r="G127" i="16"/>
  <c r="G19" i="16" s="1"/>
  <c r="P21" i="2"/>
  <c r="I127" i="16"/>
  <c r="I19" i="16"/>
  <c r="D13" i="2"/>
  <c r="C128" i="16"/>
  <c r="C16" i="16"/>
  <c r="H13" i="2"/>
  <c r="E128" i="16" s="1"/>
  <c r="S128" i="16" s="1"/>
  <c r="L13" i="2"/>
  <c r="G128" i="16"/>
  <c r="G16" i="16"/>
  <c r="D40" i="1"/>
  <c r="H40" i="1"/>
  <c r="D27" i="1"/>
  <c r="H27" i="1"/>
  <c r="P20" i="1" s="1"/>
  <c r="D19" i="1"/>
  <c r="H19" i="1"/>
  <c r="L19" i="1"/>
  <c r="H35" i="8"/>
  <c r="H36" i="8" s="1"/>
  <c r="E116" i="16" s="1"/>
  <c r="D20" i="17"/>
  <c r="C108" i="16"/>
  <c r="H20" i="17"/>
  <c r="E108" i="16"/>
  <c r="L20" i="17"/>
  <c r="G108" i="16"/>
  <c r="AB1" i="5"/>
  <c r="AB2" i="5"/>
  <c r="AB2" i="9"/>
  <c r="AB1" i="9"/>
  <c r="AB2" i="10"/>
  <c r="AB1" i="10"/>
  <c r="AB2" i="2"/>
  <c r="AB1" i="2"/>
  <c r="AB2" i="1"/>
  <c r="AB1" i="1"/>
  <c r="AB2" i="3"/>
  <c r="AB1" i="3"/>
  <c r="AB2" i="7"/>
  <c r="AB1" i="7"/>
  <c r="AB2" i="8"/>
  <c r="AB1" i="8"/>
  <c r="AB2" i="17"/>
  <c r="AB1" i="17"/>
  <c r="AB2" i="12"/>
  <c r="AB1" i="12"/>
  <c r="L41" i="1"/>
  <c r="G126" i="16" s="1"/>
  <c r="G14" i="16" s="1"/>
  <c r="K115" i="16"/>
  <c r="D35" i="2"/>
  <c r="C124" i="16"/>
  <c r="C25" i="16" s="1"/>
  <c r="P44" i="9"/>
  <c r="K134" i="16"/>
  <c r="P6" i="17"/>
  <c r="P36" i="9"/>
  <c r="H29" i="10"/>
  <c r="E134" i="16" s="1"/>
  <c r="E135" i="16" s="1"/>
  <c r="L15" i="5"/>
  <c r="G106" i="16" s="1"/>
  <c r="G107" i="16" s="1"/>
  <c r="P27" i="6"/>
  <c r="H15" i="5"/>
  <c r="E106" i="16" s="1"/>
  <c r="E107" i="16" s="1"/>
  <c r="E12" i="16" s="1"/>
  <c r="P7" i="9"/>
  <c r="P38" i="6"/>
  <c r="C29" i="8"/>
  <c r="B115" i="16" s="1"/>
  <c r="B13" i="16" s="1"/>
  <c r="P12" i="10"/>
  <c r="P16" i="3"/>
  <c r="P33" i="7"/>
  <c r="L29" i="10"/>
  <c r="G134" i="16" s="1"/>
  <c r="G135" i="16" s="1"/>
  <c r="P6" i="3"/>
  <c r="P28" i="1"/>
  <c r="P7" i="6"/>
  <c r="P15" i="8"/>
  <c r="E113" i="16"/>
  <c r="E22" i="16" s="1"/>
  <c r="P28" i="9"/>
  <c r="P38" i="12"/>
  <c r="I130" i="16" s="1"/>
  <c r="I131" i="16" s="1"/>
  <c r="K118" i="16"/>
  <c r="K119" i="16" s="1"/>
  <c r="G118" i="16"/>
  <c r="G20" i="16"/>
  <c r="C109" i="16"/>
  <c r="C15" i="16"/>
  <c r="P21" i="6"/>
  <c r="P6" i="10"/>
  <c r="D29" i="10"/>
  <c r="C134" i="16" s="1"/>
  <c r="C10" i="16" s="1"/>
  <c r="P6" i="2"/>
  <c r="P31" i="2"/>
  <c r="P14" i="2"/>
  <c r="H41" i="1"/>
  <c r="E126" i="16" s="1"/>
  <c r="E129" i="16"/>
  <c r="P35" i="1"/>
  <c r="D41" i="1"/>
  <c r="C126" i="16" s="1"/>
  <c r="C129" i="16" s="1"/>
  <c r="C14" i="16"/>
  <c r="P7" i="1"/>
  <c r="P31" i="8"/>
  <c r="L29" i="8"/>
  <c r="G115" i="16"/>
  <c r="S115" i="16" s="1"/>
  <c r="G13" i="16"/>
  <c r="P7" i="8"/>
  <c r="E115" i="16"/>
  <c r="E13" i="16"/>
  <c r="P30" i="8"/>
  <c r="D29" i="8"/>
  <c r="P22" i="7"/>
  <c r="P12" i="7"/>
  <c r="C118" i="16"/>
  <c r="C119" i="16" s="1"/>
  <c r="G18" i="16"/>
  <c r="S111" i="16"/>
  <c r="P6" i="5"/>
  <c r="P34" i="5"/>
  <c r="G125" i="16"/>
  <c r="E112" i="16"/>
  <c r="C112" i="16"/>
  <c r="G112" i="16"/>
  <c r="S127" i="16"/>
  <c r="E16" i="16"/>
  <c r="S108" i="16"/>
  <c r="S109" i="16" s="1"/>
  <c r="E15" i="16"/>
  <c r="E109" i="16"/>
  <c r="G109" i="16"/>
  <c r="G15" i="16"/>
  <c r="K114" i="16"/>
  <c r="P26" i="2"/>
  <c r="P7" i="12"/>
  <c r="P35" i="2"/>
  <c r="I124" i="16" s="1"/>
  <c r="I25" i="16" s="1"/>
  <c r="E124" i="16"/>
  <c r="E125" i="16" s="1"/>
  <c r="D15" i="5"/>
  <c r="D38" i="12"/>
  <c r="C130" i="16" s="1"/>
  <c r="C17" i="16" s="1"/>
  <c r="P23" i="12"/>
  <c r="E10" i="16"/>
  <c r="G129" i="16"/>
  <c r="C20" i="16"/>
  <c r="G119" i="16"/>
  <c r="K20" i="16"/>
  <c r="G10" i="16"/>
  <c r="G117" i="16"/>
  <c r="E114" i="16"/>
  <c r="E14" i="16"/>
  <c r="P6" i="1"/>
  <c r="P6" i="9"/>
  <c r="C131" i="16"/>
  <c r="K13" i="16"/>
  <c r="C115" i="16"/>
  <c r="P6" i="8"/>
  <c r="C113" i="16"/>
  <c r="C106" i="16"/>
  <c r="S106" i="16" s="1"/>
  <c r="S107" i="16" s="1"/>
  <c r="P6" i="12"/>
  <c r="I129" i="16"/>
  <c r="S126" i="16"/>
  <c r="S134" i="16"/>
  <c r="S135" i="16" s="1"/>
  <c r="C135" i="16"/>
  <c r="C13" i="16"/>
  <c r="C117" i="16"/>
  <c r="C22" i="16"/>
  <c r="C107" i="16"/>
  <c r="C12" i="16" s="1"/>
  <c r="L6" i="5" l="1"/>
  <c r="L20" i="1"/>
  <c r="K42" i="7"/>
  <c r="F113" i="16" s="1"/>
  <c r="F22" i="16" s="1"/>
  <c r="L21" i="6"/>
  <c r="S16" i="16"/>
  <c r="O38" i="12"/>
  <c r="H130" i="16" s="1"/>
  <c r="H131" i="16" s="1"/>
  <c r="F125" i="16"/>
  <c r="L26" i="2"/>
  <c r="K41" i="1"/>
  <c r="F126" i="16" s="1"/>
  <c r="F129" i="16" s="1"/>
  <c r="C41" i="1"/>
  <c r="B126" i="16" s="1"/>
  <c r="L28" i="1"/>
  <c r="S29" i="8"/>
  <c r="J115" i="16" s="1"/>
  <c r="J13" i="16" s="1"/>
  <c r="L36" i="9"/>
  <c r="L44" i="9"/>
  <c r="L23" i="2"/>
  <c r="C35" i="2"/>
  <c r="B124" i="16" s="1"/>
  <c r="B25" i="16" s="1"/>
  <c r="H19" i="16"/>
  <c r="H129" i="16"/>
  <c r="L7" i="1"/>
  <c r="G29" i="8"/>
  <c r="D115" i="16" s="1"/>
  <c r="S20" i="7"/>
  <c r="J118" i="16" s="1"/>
  <c r="J20" i="16" s="1"/>
  <c r="L12" i="7"/>
  <c r="L27" i="6"/>
  <c r="S14" i="16"/>
  <c r="S19" i="16"/>
  <c r="S129" i="16"/>
  <c r="S13" i="16"/>
  <c r="S18" i="16"/>
  <c r="L31" i="2"/>
  <c r="E132" i="16"/>
  <c r="P22" i="2"/>
  <c r="L23" i="12"/>
  <c r="L7" i="12"/>
  <c r="C38" i="12"/>
  <c r="L16" i="3"/>
  <c r="R123" i="16"/>
  <c r="R23" i="16"/>
  <c r="O35" i="2"/>
  <c r="H124" i="16" s="1"/>
  <c r="H25" i="16" s="1"/>
  <c r="L14" i="2"/>
  <c r="R127" i="16"/>
  <c r="R19" i="16"/>
  <c r="L6" i="2"/>
  <c r="G41" i="1"/>
  <c r="D126" i="16" s="1"/>
  <c r="D129" i="16" s="1"/>
  <c r="L31" i="8"/>
  <c r="L15" i="8"/>
  <c r="B117" i="16"/>
  <c r="L7" i="8"/>
  <c r="L7" i="7"/>
  <c r="K20" i="7"/>
  <c r="F118" i="16" s="1"/>
  <c r="B119" i="16"/>
  <c r="G20" i="7"/>
  <c r="D118" i="16" s="1"/>
  <c r="L22" i="7"/>
  <c r="C42" i="7"/>
  <c r="B113" i="16" s="1"/>
  <c r="B22" i="16" s="1"/>
  <c r="L33" i="7"/>
  <c r="D114" i="16"/>
  <c r="D22" i="16"/>
  <c r="L34" i="5"/>
  <c r="B112" i="16"/>
  <c r="D112" i="16"/>
  <c r="R111" i="16"/>
  <c r="L16" i="5"/>
  <c r="S29" i="10"/>
  <c r="J134" i="16" s="1"/>
  <c r="J135" i="16" s="1"/>
  <c r="L6" i="10"/>
  <c r="C29" i="10"/>
  <c r="B134" i="16" s="1"/>
  <c r="L12" i="10"/>
  <c r="G29" i="10"/>
  <c r="D134" i="16" s="1"/>
  <c r="D135" i="16" s="1"/>
  <c r="L28" i="9"/>
  <c r="F109" i="16"/>
  <c r="F15" i="16"/>
  <c r="L6" i="17"/>
  <c r="D15" i="16"/>
  <c r="L38" i="6"/>
  <c r="K15" i="5"/>
  <c r="F106" i="16" s="1"/>
  <c r="F107" i="16" s="1"/>
  <c r="F12" i="16" s="1"/>
  <c r="C15" i="5"/>
  <c r="B106" i="16" s="1"/>
  <c r="B107" i="16" s="1"/>
  <c r="B12" i="16" s="1"/>
  <c r="G15" i="5"/>
  <c r="D106" i="16" s="1"/>
  <c r="D107" i="16" s="1"/>
  <c r="D12" i="16" s="1"/>
  <c r="L7" i="6"/>
  <c r="K29" i="10"/>
  <c r="F134" i="16" s="1"/>
  <c r="F10" i="16" s="1"/>
  <c r="B109" i="16"/>
  <c r="R108" i="16"/>
  <c r="R109" i="16" s="1"/>
  <c r="L6" i="3"/>
  <c r="R21" i="16"/>
  <c r="R122" i="16"/>
  <c r="C26" i="16"/>
  <c r="C125" i="16"/>
  <c r="C132" i="16" s="1"/>
  <c r="G35" i="2"/>
  <c r="L7" i="9"/>
  <c r="F13" i="16"/>
  <c r="F117" i="16"/>
  <c r="G77" i="16"/>
  <c r="K44" i="16"/>
  <c r="S113" i="16"/>
  <c r="S114" i="16" s="1"/>
  <c r="G12" i="16"/>
  <c r="S12" i="16" s="1"/>
  <c r="L30" i="8"/>
  <c r="D116" i="16"/>
  <c r="C114" i="16"/>
  <c r="C120" i="16" s="1"/>
  <c r="S124" i="16"/>
  <c r="S15" i="16"/>
  <c r="K117" i="16"/>
  <c r="K120" i="16" s="1"/>
  <c r="I21" i="16"/>
  <c r="S21" i="16" s="1"/>
  <c r="S122" i="16"/>
  <c r="I125" i="16"/>
  <c r="I132" i="16" s="1"/>
  <c r="I137" i="16" s="1"/>
  <c r="P6" i="7"/>
  <c r="E118" i="16"/>
  <c r="P21" i="7"/>
  <c r="G113" i="16"/>
  <c r="F18" i="16"/>
  <c r="F112" i="16"/>
  <c r="E25" i="16"/>
  <c r="S25" i="16" s="1"/>
  <c r="S130" i="16"/>
  <c r="S131" i="16" s="1"/>
  <c r="J22" i="16"/>
  <c r="I17" i="16"/>
  <c r="E117" i="16"/>
  <c r="S116" i="16"/>
  <c r="S117" i="16" s="1"/>
  <c r="E24" i="16"/>
  <c r="S24" i="16" s="1"/>
  <c r="I23" i="16"/>
  <c r="S23" i="16" s="1"/>
  <c r="S123" i="16"/>
  <c r="S110" i="16"/>
  <c r="S112" i="16" s="1"/>
  <c r="G11" i="16"/>
  <c r="P6" i="6"/>
  <c r="G132" i="16"/>
  <c r="K135" i="16"/>
  <c r="K10" i="16"/>
  <c r="K26" i="16" s="1"/>
  <c r="R128" i="16"/>
  <c r="B16" i="16"/>
  <c r="R16" i="16" s="1"/>
  <c r="R110" i="16"/>
  <c r="D11" i="16"/>
  <c r="R11" i="16" s="1"/>
  <c r="L35" i="1"/>
  <c r="P7" i="7"/>
  <c r="P16" i="5"/>
  <c r="F114" i="16" l="1"/>
  <c r="R113" i="16"/>
  <c r="R114" i="16" s="1"/>
  <c r="L21" i="7"/>
  <c r="H17" i="16"/>
  <c r="H26" i="16" s="1"/>
  <c r="F132" i="16"/>
  <c r="F14" i="16"/>
  <c r="J117" i="16"/>
  <c r="R115" i="16"/>
  <c r="J119" i="16"/>
  <c r="J10" i="16"/>
  <c r="J26" i="16" s="1"/>
  <c r="H125" i="16"/>
  <c r="H132" i="16" s="1"/>
  <c r="H137" i="16" s="1"/>
  <c r="B125" i="16"/>
  <c r="L6" i="8"/>
  <c r="D13" i="16"/>
  <c r="R13" i="16" s="1"/>
  <c r="B114" i="16"/>
  <c r="B120" i="16" s="1"/>
  <c r="R112" i="16"/>
  <c r="R15" i="16"/>
  <c r="G76" i="16"/>
  <c r="K42" i="16"/>
  <c r="K137" i="16"/>
  <c r="B130" i="16"/>
  <c r="L6" i="12"/>
  <c r="D14" i="16"/>
  <c r="L6" i="1"/>
  <c r="D20" i="16"/>
  <c r="D119" i="16"/>
  <c r="L6" i="7"/>
  <c r="R118" i="16"/>
  <c r="R119" i="16" s="1"/>
  <c r="R22" i="16"/>
  <c r="D10" i="16"/>
  <c r="R12" i="16"/>
  <c r="L6" i="6"/>
  <c r="L6" i="9"/>
  <c r="F135" i="16"/>
  <c r="D124" i="16"/>
  <c r="L22" i="2"/>
  <c r="R106" i="16"/>
  <c r="R107" i="16" s="1"/>
  <c r="F77" i="16" s="1"/>
  <c r="S11" i="16"/>
  <c r="C137" i="16"/>
  <c r="K38" i="16"/>
  <c r="G74" i="16"/>
  <c r="G22" i="16"/>
  <c r="S22" i="16" s="1"/>
  <c r="G114" i="16"/>
  <c r="G120" i="16" s="1"/>
  <c r="G137" i="16" s="1"/>
  <c r="R18" i="16"/>
  <c r="O44" i="16"/>
  <c r="M44" i="16"/>
  <c r="Q44" i="16"/>
  <c r="S44" i="16"/>
  <c r="F20" i="16"/>
  <c r="F119" i="16"/>
  <c r="F120" i="16" s="1"/>
  <c r="D24" i="16"/>
  <c r="R24" i="16" s="1"/>
  <c r="R116" i="16"/>
  <c r="B135" i="16"/>
  <c r="B10" i="16"/>
  <c r="R134" i="16"/>
  <c r="R135" i="16" s="1"/>
  <c r="K77" i="16"/>
  <c r="S77" i="16"/>
  <c r="Q77" i="16"/>
  <c r="M77" i="16"/>
  <c r="O77" i="16"/>
  <c r="I77" i="16"/>
  <c r="I26" i="16"/>
  <c r="S17" i="16"/>
  <c r="S10" i="16"/>
  <c r="E119" i="16"/>
  <c r="E120" i="16" s="1"/>
  <c r="E137" i="16" s="1"/>
  <c r="E20" i="16"/>
  <c r="S118" i="16"/>
  <c r="S119" i="16" s="1"/>
  <c r="S120" i="16" s="1"/>
  <c r="S125" i="16"/>
  <c r="D117" i="16"/>
  <c r="B14" i="16"/>
  <c r="B129" i="16"/>
  <c r="R126" i="16"/>
  <c r="R129" i="16" s="1"/>
  <c r="R117" i="16" l="1"/>
  <c r="F78" i="16" s="1"/>
  <c r="J120" i="16"/>
  <c r="J137" i="16" s="1"/>
  <c r="D120" i="16"/>
  <c r="R10" i="16"/>
  <c r="Q42" i="16"/>
  <c r="O42" i="16"/>
  <c r="M42" i="16"/>
  <c r="S42" i="16"/>
  <c r="R20" i="16"/>
  <c r="Q76" i="16"/>
  <c r="K76" i="16"/>
  <c r="S76" i="16"/>
  <c r="M76" i="16"/>
  <c r="O76" i="16"/>
  <c r="I76" i="16"/>
  <c r="B17" i="16"/>
  <c r="R17" i="16" s="1"/>
  <c r="R130" i="16"/>
  <c r="R131" i="16" s="1"/>
  <c r="B131" i="16"/>
  <c r="B132" i="16" s="1"/>
  <c r="B137" i="16" s="1"/>
  <c r="F26" i="16"/>
  <c r="F137" i="16"/>
  <c r="D25" i="16"/>
  <c r="R25" i="16" s="1"/>
  <c r="R124" i="16"/>
  <c r="R125" i="16" s="1"/>
  <c r="D125" i="16"/>
  <c r="D132" i="16" s="1"/>
  <c r="J44" i="16"/>
  <c r="M38" i="16"/>
  <c r="O38" i="16"/>
  <c r="S38" i="16"/>
  <c r="Q38" i="16"/>
  <c r="E26" i="16"/>
  <c r="S20" i="16"/>
  <c r="S26" i="16" s="1"/>
  <c r="G78" i="16"/>
  <c r="K46" i="16"/>
  <c r="G26" i="16"/>
  <c r="S132" i="16"/>
  <c r="S137" i="16" s="1"/>
  <c r="K40" i="16"/>
  <c r="G75" i="16"/>
  <c r="I74" i="16"/>
  <c r="K74" i="16"/>
  <c r="S74" i="16"/>
  <c r="M74" i="16"/>
  <c r="Q74" i="16"/>
  <c r="O74" i="16"/>
  <c r="J42" i="16"/>
  <c r="F76" i="16"/>
  <c r="R14" i="16"/>
  <c r="R120" i="16" l="1"/>
  <c r="J46" i="16"/>
  <c r="D137" i="16"/>
  <c r="K48" i="16"/>
  <c r="K50" i="16" s="1"/>
  <c r="J38" i="16"/>
  <c r="F74" i="16"/>
  <c r="B26" i="16"/>
  <c r="D26" i="16"/>
  <c r="J40" i="16"/>
  <c r="F75" i="16"/>
  <c r="R26" i="16"/>
  <c r="R132" i="16"/>
  <c r="Q75" i="16"/>
  <c r="I75" i="16"/>
  <c r="S75" i="16"/>
  <c r="K75" i="16"/>
  <c r="M75" i="16"/>
  <c r="O75" i="16"/>
  <c r="O46" i="16"/>
  <c r="M46" i="16"/>
  <c r="S46" i="16"/>
  <c r="Q46" i="16"/>
  <c r="G79" i="16"/>
  <c r="G81" i="16" s="1"/>
  <c r="Q40" i="16"/>
  <c r="M40" i="16"/>
  <c r="O40" i="16"/>
  <c r="S40" i="16"/>
  <c r="S78" i="16"/>
  <c r="M78" i="16"/>
  <c r="Q78" i="16"/>
  <c r="I78" i="16"/>
  <c r="O78" i="16"/>
  <c r="K78" i="16"/>
  <c r="M48" i="16" l="1"/>
  <c r="M50" i="16" s="1"/>
  <c r="R137" i="16"/>
  <c r="J48" i="16"/>
  <c r="J50" i="16" s="1"/>
  <c r="S48" i="16"/>
  <c r="S50" i="16" s="1"/>
  <c r="S79" i="16"/>
  <c r="S81" i="16" s="1"/>
  <c r="O79" i="16"/>
  <c r="O81" i="16" s="1"/>
  <c r="I79" i="16"/>
  <c r="I81" i="16" s="1"/>
  <c r="M79" i="16"/>
  <c r="M81" i="16" s="1"/>
  <c r="Q79" i="16"/>
  <c r="Q81" i="16" s="1"/>
  <c r="O48" i="16"/>
  <c r="O50" i="16" s="1"/>
  <c r="Q48" i="16"/>
  <c r="Q50" i="16" s="1"/>
  <c r="K79" i="16"/>
  <c r="K81" i="16" s="1"/>
  <c r="F79" i="16"/>
  <c r="F81" i="16" s="1"/>
</calcChain>
</file>

<file path=xl/sharedStrings.xml><?xml version="1.0" encoding="utf-8"?>
<sst xmlns="http://schemas.openxmlformats.org/spreadsheetml/2006/main" count="1176" uniqueCount="654">
  <si>
    <t>徳佐*</t>
    <rPh sb="0" eb="1">
      <t>トク</t>
    </rPh>
    <rPh sb="1" eb="2">
      <t>サ</t>
    </rPh>
    <phoneticPr fontId="2"/>
  </si>
  <si>
    <t>長門峡*</t>
    <rPh sb="0" eb="1">
      <t>ナガ</t>
    </rPh>
    <rPh sb="1" eb="2">
      <t>モン</t>
    </rPh>
    <rPh sb="2" eb="3">
      <t>キョウ</t>
    </rPh>
    <phoneticPr fontId="2"/>
  </si>
  <si>
    <t>中須*</t>
    <rPh sb="0" eb="1">
      <t>ナカ</t>
    </rPh>
    <rPh sb="1" eb="2">
      <t>ス</t>
    </rPh>
    <phoneticPr fontId="2"/>
  </si>
  <si>
    <t>須金*</t>
    <rPh sb="0" eb="1">
      <t>ス</t>
    </rPh>
    <rPh sb="1" eb="2">
      <t>カネ</t>
    </rPh>
    <phoneticPr fontId="2"/>
  </si>
  <si>
    <t>鹿野*</t>
    <rPh sb="0" eb="1">
      <t>シカ</t>
    </rPh>
    <rPh sb="1" eb="2">
      <t>ノ</t>
    </rPh>
    <phoneticPr fontId="2"/>
  </si>
  <si>
    <t>三丘*</t>
    <rPh sb="0" eb="1">
      <t>サン</t>
    </rPh>
    <rPh sb="1" eb="2">
      <t>オカ</t>
    </rPh>
    <phoneticPr fontId="2"/>
  </si>
  <si>
    <t>八代*</t>
    <rPh sb="0" eb="2">
      <t>ヤシロ</t>
    </rPh>
    <phoneticPr fontId="2"/>
  </si>
  <si>
    <t>和田*</t>
    <rPh sb="0" eb="2">
      <t>ワダ</t>
    </rPh>
    <phoneticPr fontId="2"/>
  </si>
  <si>
    <t>勝間*</t>
    <rPh sb="0" eb="1">
      <t>カ</t>
    </rPh>
    <rPh sb="1" eb="2">
      <t>マ</t>
    </rPh>
    <phoneticPr fontId="2"/>
  </si>
  <si>
    <t>戸田*</t>
    <rPh sb="0" eb="2">
      <t>トダ</t>
    </rPh>
    <phoneticPr fontId="2"/>
  </si>
  <si>
    <t>上島田*</t>
    <rPh sb="0" eb="1">
      <t>ウエ</t>
    </rPh>
    <rPh sb="1" eb="2">
      <t>シマ</t>
    </rPh>
    <rPh sb="2" eb="3">
      <t>タ</t>
    </rPh>
    <phoneticPr fontId="2"/>
  </si>
  <si>
    <t>岩田*</t>
    <rPh sb="0" eb="2">
      <t>イワタ</t>
    </rPh>
    <phoneticPr fontId="2"/>
  </si>
  <si>
    <t>日積*</t>
    <rPh sb="0" eb="1">
      <t>ニチ</t>
    </rPh>
    <rPh sb="1" eb="2">
      <t>ヅ</t>
    </rPh>
    <phoneticPr fontId="2"/>
  </si>
  <si>
    <t>南河内*</t>
    <rPh sb="0" eb="3">
      <t>ミナミカワチ</t>
    </rPh>
    <phoneticPr fontId="2"/>
  </si>
  <si>
    <t>北河内*</t>
    <rPh sb="0" eb="3">
      <t>キタカワチ</t>
    </rPh>
    <phoneticPr fontId="2"/>
  </si>
  <si>
    <t>川下・人絹</t>
    <rPh sb="0" eb="2">
      <t>カワシタ</t>
    </rPh>
    <rPh sb="3" eb="4">
      <t>ヒト</t>
    </rPh>
    <rPh sb="4" eb="5">
      <t>キヌ</t>
    </rPh>
    <phoneticPr fontId="2"/>
  </si>
  <si>
    <t>高森*</t>
    <rPh sb="0" eb="2">
      <t>タカモリ</t>
    </rPh>
    <phoneticPr fontId="2"/>
  </si>
  <si>
    <t>広瀬東*</t>
    <rPh sb="0" eb="2">
      <t>ヒロセ</t>
    </rPh>
    <rPh sb="2" eb="3">
      <t>ヒガシ</t>
    </rPh>
    <phoneticPr fontId="2"/>
  </si>
  <si>
    <t>広瀬西*</t>
    <rPh sb="0" eb="2">
      <t>ヒロセ</t>
    </rPh>
    <rPh sb="2" eb="3">
      <t>ニシ</t>
    </rPh>
    <phoneticPr fontId="2"/>
  </si>
  <si>
    <t>本郷*</t>
    <rPh sb="0" eb="2">
      <t>ホンゴウ</t>
    </rPh>
    <phoneticPr fontId="2"/>
  </si>
  <si>
    <t>外入*</t>
    <rPh sb="0" eb="1">
      <t>ソト</t>
    </rPh>
    <rPh sb="1" eb="2">
      <t>イ</t>
    </rPh>
    <phoneticPr fontId="2"/>
  </si>
  <si>
    <t>小泊*</t>
    <rPh sb="0" eb="1">
      <t>コ</t>
    </rPh>
    <rPh sb="1" eb="2">
      <t>トマ</t>
    </rPh>
    <phoneticPr fontId="2"/>
  </si>
  <si>
    <t>油田*</t>
    <rPh sb="0" eb="1">
      <t>アブラ</t>
    </rPh>
    <rPh sb="1" eb="2">
      <t>タ</t>
    </rPh>
    <phoneticPr fontId="2"/>
  </si>
  <si>
    <t>沖家室*</t>
    <rPh sb="0" eb="1">
      <t>オキ</t>
    </rPh>
    <rPh sb="1" eb="2">
      <t>イエ</t>
    </rPh>
    <rPh sb="2" eb="3">
      <t>シツ</t>
    </rPh>
    <phoneticPr fontId="2"/>
  </si>
  <si>
    <t>（佐連含む）</t>
    <rPh sb="1" eb="2">
      <t>サ</t>
    </rPh>
    <rPh sb="2" eb="3">
      <t>レン</t>
    </rPh>
    <rPh sb="3" eb="4">
      <t>フク</t>
    </rPh>
    <phoneticPr fontId="2"/>
  </si>
  <si>
    <t>大島郡周防大島町</t>
    <rPh sb="0" eb="3">
      <t>オオシマグン</t>
    </rPh>
    <rPh sb="3" eb="5">
      <t>スオウ</t>
    </rPh>
    <rPh sb="5" eb="7">
      <t>オオシマ</t>
    </rPh>
    <rPh sb="7" eb="8">
      <t>チョウ</t>
    </rPh>
    <phoneticPr fontId="2"/>
  </si>
  <si>
    <t>●</t>
    <phoneticPr fontId="2"/>
  </si>
  <si>
    <t>美祢市</t>
    <phoneticPr fontId="2"/>
  </si>
  <si>
    <t>阿武郡</t>
    <phoneticPr fontId="2"/>
  </si>
  <si>
    <t>徳山中央</t>
    <rPh sb="0" eb="2">
      <t>トクヤマ</t>
    </rPh>
    <rPh sb="2" eb="4">
      <t>チュウオウ</t>
    </rPh>
    <phoneticPr fontId="2"/>
  </si>
  <si>
    <t>岩</t>
    <rPh sb="0" eb="1">
      <t>イワ</t>
    </rPh>
    <phoneticPr fontId="2"/>
  </si>
  <si>
    <t>岩国中央</t>
    <rPh sb="0" eb="2">
      <t>イワクニ</t>
    </rPh>
    <rPh sb="2" eb="4">
      <t>チュウオウ</t>
    </rPh>
    <phoneticPr fontId="2"/>
  </si>
  <si>
    <t>出井</t>
    <rPh sb="0" eb="1">
      <t>デ</t>
    </rPh>
    <rPh sb="1" eb="2">
      <t>イ</t>
    </rPh>
    <phoneticPr fontId="2"/>
  </si>
  <si>
    <t>浅江</t>
    <rPh sb="0" eb="1">
      <t>アサ</t>
    </rPh>
    <rPh sb="1" eb="2">
      <t>エ</t>
    </rPh>
    <phoneticPr fontId="2"/>
  </si>
  <si>
    <t>市</t>
    <rPh sb="0" eb="1">
      <t>シ</t>
    </rPh>
    <phoneticPr fontId="2"/>
  </si>
  <si>
    <t>熊</t>
    <rPh sb="0" eb="1">
      <t>クマ</t>
    </rPh>
    <phoneticPr fontId="2"/>
  </si>
  <si>
    <t>読売</t>
    <rPh sb="0" eb="2">
      <t>ヨミウリ</t>
    </rPh>
    <phoneticPr fontId="2"/>
  </si>
  <si>
    <t>周南</t>
    <rPh sb="0" eb="1">
      <t>シュウ</t>
    </rPh>
    <rPh sb="1" eb="2">
      <t>ミナミ</t>
    </rPh>
    <phoneticPr fontId="2"/>
  </si>
  <si>
    <t>櫛ヶ浜</t>
    <rPh sb="0" eb="3">
      <t>クシガハマ</t>
    </rPh>
    <phoneticPr fontId="2"/>
  </si>
  <si>
    <t>計</t>
    <rPh sb="0" eb="1">
      <t>ケイ</t>
    </rPh>
    <phoneticPr fontId="2"/>
  </si>
  <si>
    <t>計</t>
    <rPh sb="0" eb="1">
      <t>ケイ</t>
    </rPh>
    <phoneticPr fontId="2"/>
  </si>
  <si>
    <t>新南陽</t>
    <rPh sb="0" eb="3">
      <t>シンナンヨウ</t>
    </rPh>
    <phoneticPr fontId="2"/>
  </si>
  <si>
    <t>朝日</t>
    <rPh sb="0" eb="2">
      <t>アサヒ</t>
    </rPh>
    <phoneticPr fontId="2"/>
  </si>
  <si>
    <t>毎日</t>
    <rPh sb="0" eb="2">
      <t>マイニチ</t>
    </rPh>
    <phoneticPr fontId="2"/>
  </si>
  <si>
    <t>中国</t>
    <rPh sb="0" eb="2">
      <t>チュウゴク</t>
    </rPh>
    <phoneticPr fontId="2"/>
  </si>
  <si>
    <t>日経</t>
    <rPh sb="0" eb="2">
      <t>ニッケイ</t>
    </rPh>
    <phoneticPr fontId="2"/>
  </si>
  <si>
    <t>綾羅木</t>
    <rPh sb="0" eb="1">
      <t>アヤ</t>
    </rPh>
    <rPh sb="1" eb="2">
      <t>ラ</t>
    </rPh>
    <rPh sb="2" eb="3">
      <t>キ</t>
    </rPh>
    <phoneticPr fontId="2"/>
  </si>
  <si>
    <t>計</t>
    <rPh sb="0" eb="1">
      <t>ケイ</t>
    </rPh>
    <phoneticPr fontId="2"/>
  </si>
  <si>
    <t>大内</t>
    <rPh sb="0" eb="2">
      <t>オオウチ</t>
    </rPh>
    <phoneticPr fontId="2"/>
  </si>
  <si>
    <t>矢原</t>
    <rPh sb="0" eb="2">
      <t>ヤハラ</t>
    </rPh>
    <phoneticPr fontId="2"/>
  </si>
  <si>
    <t>梶返</t>
    <rPh sb="0" eb="1">
      <t>カジ</t>
    </rPh>
    <rPh sb="1" eb="2">
      <t>カエ</t>
    </rPh>
    <phoneticPr fontId="2"/>
  </si>
  <si>
    <t>厚南北部</t>
    <rPh sb="0" eb="2">
      <t>アツナン</t>
    </rPh>
    <rPh sb="2" eb="4">
      <t>ホクブ</t>
    </rPh>
    <phoneticPr fontId="2"/>
  </si>
  <si>
    <t>玖珂</t>
    <rPh sb="0" eb="2">
      <t>クガ</t>
    </rPh>
    <phoneticPr fontId="2"/>
  </si>
  <si>
    <t>祖生</t>
    <rPh sb="0" eb="1">
      <t>ソ</t>
    </rPh>
    <rPh sb="1" eb="2">
      <t>セイ</t>
    </rPh>
    <phoneticPr fontId="2"/>
  </si>
  <si>
    <t>外入</t>
    <rPh sb="0" eb="1">
      <t>ソト</t>
    </rPh>
    <rPh sb="1" eb="2">
      <t>イ</t>
    </rPh>
    <phoneticPr fontId="2"/>
  </si>
  <si>
    <t>光ケ丘</t>
    <rPh sb="0" eb="1">
      <t>ヒカリ</t>
    </rPh>
    <rPh sb="2" eb="3">
      <t>オカ</t>
    </rPh>
    <phoneticPr fontId="2"/>
  </si>
  <si>
    <t>市</t>
    <rPh sb="0" eb="1">
      <t>シ</t>
    </rPh>
    <phoneticPr fontId="2"/>
  </si>
  <si>
    <t>口</t>
    <rPh sb="0" eb="1">
      <t>クチ</t>
    </rPh>
    <phoneticPr fontId="2"/>
  </si>
  <si>
    <t>部</t>
    <rPh sb="0" eb="1">
      <t>ベ</t>
    </rPh>
    <phoneticPr fontId="2"/>
  </si>
  <si>
    <t>市</t>
    <rPh sb="0" eb="1">
      <t>シ</t>
    </rPh>
    <phoneticPr fontId="2"/>
  </si>
  <si>
    <t>小</t>
    <rPh sb="0" eb="1">
      <t>オ</t>
    </rPh>
    <phoneticPr fontId="2"/>
  </si>
  <si>
    <t>野</t>
    <rPh sb="0" eb="1">
      <t>ノ</t>
    </rPh>
    <phoneticPr fontId="2"/>
  </si>
  <si>
    <t>田</t>
    <rPh sb="0" eb="1">
      <t>タ</t>
    </rPh>
    <phoneticPr fontId="2"/>
  </si>
  <si>
    <t>市</t>
    <rPh sb="0" eb="1">
      <t>シ</t>
    </rPh>
    <phoneticPr fontId="2"/>
  </si>
  <si>
    <t>毛</t>
    <rPh sb="0" eb="1">
      <t>ケ</t>
    </rPh>
    <phoneticPr fontId="2"/>
  </si>
  <si>
    <t>部数</t>
  </si>
  <si>
    <t>折込数</t>
  </si>
  <si>
    <t>山口</t>
    <rPh sb="0" eb="2">
      <t>ヤマグチ</t>
    </rPh>
    <phoneticPr fontId="2"/>
  </si>
  <si>
    <t>藤山</t>
    <rPh sb="0" eb="2">
      <t>フジヤマ</t>
    </rPh>
    <phoneticPr fontId="2"/>
  </si>
  <si>
    <t>平川</t>
    <rPh sb="0" eb="2">
      <t>ヒラカワ</t>
    </rPh>
    <phoneticPr fontId="2"/>
  </si>
  <si>
    <t>安岡</t>
    <rPh sb="0" eb="2">
      <t>ヤスオカ</t>
    </rPh>
    <phoneticPr fontId="2"/>
  </si>
  <si>
    <t>計</t>
    <rPh sb="0" eb="1">
      <t>ケイ</t>
    </rPh>
    <phoneticPr fontId="2"/>
  </si>
  <si>
    <t>岩田</t>
    <rPh sb="0" eb="2">
      <t>イワタ</t>
    </rPh>
    <phoneticPr fontId="2"/>
  </si>
  <si>
    <t>祢</t>
    <rPh sb="0" eb="1">
      <t>ネ</t>
    </rPh>
    <phoneticPr fontId="2"/>
  </si>
  <si>
    <t>計</t>
    <rPh sb="0" eb="1">
      <t>ケイ</t>
    </rPh>
    <phoneticPr fontId="2"/>
  </si>
  <si>
    <t>郡 市 別</t>
  </si>
  <si>
    <t>頁</t>
  </si>
  <si>
    <t>小鯖</t>
    <rPh sb="0" eb="1">
      <t>コ</t>
    </rPh>
    <rPh sb="1" eb="2">
      <t>サバ</t>
    </rPh>
    <phoneticPr fontId="2"/>
  </si>
  <si>
    <t>計</t>
    <rPh sb="0" eb="1">
      <t>ケイ</t>
    </rPh>
    <phoneticPr fontId="2"/>
  </si>
  <si>
    <t>関</t>
    <rPh sb="0" eb="1">
      <t>セキ</t>
    </rPh>
    <phoneticPr fontId="2"/>
  </si>
  <si>
    <t>一の宮</t>
    <rPh sb="0" eb="3">
      <t>イチノミヤ</t>
    </rPh>
    <phoneticPr fontId="2"/>
  </si>
  <si>
    <t>綾羅木</t>
    <rPh sb="0" eb="1">
      <t>アヤ</t>
    </rPh>
    <rPh sb="1" eb="2">
      <t>ラ</t>
    </rPh>
    <rPh sb="2" eb="3">
      <t>キ</t>
    </rPh>
    <phoneticPr fontId="2"/>
  </si>
  <si>
    <t>吉見</t>
    <rPh sb="0" eb="1">
      <t>ヨシ</t>
    </rPh>
    <rPh sb="1" eb="2">
      <t>ミ</t>
    </rPh>
    <phoneticPr fontId="2"/>
  </si>
  <si>
    <t>計</t>
    <rPh sb="0" eb="1">
      <t>ケイ</t>
    </rPh>
    <phoneticPr fontId="2"/>
  </si>
  <si>
    <t>王司</t>
    <rPh sb="0" eb="1">
      <t>オウ</t>
    </rPh>
    <rPh sb="1" eb="2">
      <t>シ</t>
    </rPh>
    <phoneticPr fontId="2"/>
  </si>
  <si>
    <t>人丸</t>
    <rPh sb="0" eb="2">
      <t>ヒトマル</t>
    </rPh>
    <phoneticPr fontId="2"/>
  </si>
  <si>
    <t>計</t>
    <rPh sb="0" eb="1">
      <t>ケイ</t>
    </rPh>
    <phoneticPr fontId="2"/>
  </si>
  <si>
    <t>岐波</t>
    <rPh sb="0" eb="1">
      <t>キロ</t>
    </rPh>
    <rPh sb="1" eb="2">
      <t>ナミ</t>
    </rPh>
    <phoneticPr fontId="2"/>
  </si>
  <si>
    <t>床波</t>
    <rPh sb="0" eb="1">
      <t>トコ</t>
    </rPh>
    <rPh sb="1" eb="2">
      <t>ナミ</t>
    </rPh>
    <phoneticPr fontId="2"/>
  </si>
  <si>
    <t>琴芝</t>
    <rPh sb="0" eb="1">
      <t>コト</t>
    </rPh>
    <rPh sb="1" eb="2">
      <t>シバ</t>
    </rPh>
    <phoneticPr fontId="2"/>
  </si>
  <si>
    <t>厚南</t>
    <rPh sb="0" eb="1">
      <t>アツ</t>
    </rPh>
    <rPh sb="1" eb="2">
      <t>ナン</t>
    </rPh>
    <phoneticPr fontId="2"/>
  </si>
  <si>
    <t>高千帆</t>
    <rPh sb="0" eb="2">
      <t>タカチホ</t>
    </rPh>
    <rPh sb="2" eb="3">
      <t>ホ</t>
    </rPh>
    <phoneticPr fontId="2"/>
  </si>
  <si>
    <t>下松市</t>
    <rPh sb="0" eb="3">
      <t>クダマツシ</t>
    </rPh>
    <phoneticPr fontId="2"/>
  </si>
  <si>
    <t>下松市部数合計</t>
    <rPh sb="0" eb="2">
      <t>クダマツ</t>
    </rPh>
    <phoneticPr fontId="2"/>
  </si>
  <si>
    <t>下松市折込合計</t>
    <rPh sb="0" eb="2">
      <t>クダマツ</t>
    </rPh>
    <phoneticPr fontId="2"/>
  </si>
  <si>
    <t>富田中央</t>
  </si>
  <si>
    <t>合計</t>
    <phoneticPr fontId="2"/>
  </si>
  <si>
    <t>合計</t>
    <phoneticPr fontId="2"/>
  </si>
  <si>
    <t>光市</t>
    <rPh sb="0" eb="2">
      <t>ヒカリシ</t>
    </rPh>
    <phoneticPr fontId="2"/>
  </si>
  <si>
    <t>田布施町</t>
    <rPh sb="0" eb="4">
      <t>タブセチョウ</t>
    </rPh>
    <phoneticPr fontId="2"/>
  </si>
  <si>
    <t>平生町</t>
    <rPh sb="0" eb="1">
      <t>ヒラ</t>
    </rPh>
    <rPh sb="1" eb="2">
      <t>ショウ</t>
    </rPh>
    <rPh sb="2" eb="3">
      <t>チョウ</t>
    </rPh>
    <phoneticPr fontId="2"/>
  </si>
  <si>
    <t>柳井市</t>
    <rPh sb="0" eb="3">
      <t>ヤナイシ</t>
    </rPh>
    <phoneticPr fontId="2"/>
  </si>
  <si>
    <t>柳井市折込合計</t>
    <phoneticPr fontId="2"/>
  </si>
  <si>
    <t>柳井市部数合計</t>
    <phoneticPr fontId="2"/>
  </si>
  <si>
    <t>大島郡折込合計</t>
    <phoneticPr fontId="2"/>
  </si>
  <si>
    <t>大島郡部数合計</t>
    <phoneticPr fontId="2"/>
  </si>
  <si>
    <t>下</t>
    <rPh sb="0" eb="1">
      <t>シモノセキシ</t>
    </rPh>
    <phoneticPr fontId="2"/>
  </si>
  <si>
    <t>美</t>
    <rPh sb="0" eb="1">
      <t>ミネ</t>
    </rPh>
    <phoneticPr fontId="2"/>
  </si>
  <si>
    <t>山</t>
    <rPh sb="0" eb="1">
      <t>ヤマグチシ</t>
    </rPh>
    <phoneticPr fontId="2"/>
  </si>
  <si>
    <t>光</t>
    <rPh sb="0" eb="1">
      <t>ヒカリ</t>
    </rPh>
    <phoneticPr fontId="2"/>
  </si>
  <si>
    <t>光市折込合計</t>
    <phoneticPr fontId="2"/>
  </si>
  <si>
    <t>光市部数合計</t>
    <phoneticPr fontId="2"/>
  </si>
  <si>
    <t>田布施町折込合計</t>
    <phoneticPr fontId="2"/>
  </si>
  <si>
    <t>田布施町部数合計</t>
    <phoneticPr fontId="2"/>
  </si>
  <si>
    <t>平生町折込合計</t>
    <phoneticPr fontId="2"/>
  </si>
  <si>
    <t>平生町部数合計</t>
    <phoneticPr fontId="2"/>
  </si>
  <si>
    <t>上関町折込合計</t>
    <phoneticPr fontId="2"/>
  </si>
  <si>
    <t>上関町部数合計</t>
    <phoneticPr fontId="2"/>
  </si>
  <si>
    <t>岩国市部数合計</t>
  </si>
  <si>
    <t>岩国市折込合計</t>
  </si>
  <si>
    <t>宇</t>
    <rPh sb="0" eb="1">
      <t>ウベシ</t>
    </rPh>
    <phoneticPr fontId="2"/>
  </si>
  <si>
    <t>防府市</t>
  </si>
  <si>
    <t>防府市部数合計</t>
  </si>
  <si>
    <t>防府市折込合計</t>
  </si>
  <si>
    <t>美祢市部数合計</t>
  </si>
  <si>
    <t>美祢市折込合計</t>
  </si>
  <si>
    <t>萩市</t>
    <rPh sb="0" eb="2">
      <t>ハギシ</t>
    </rPh>
    <phoneticPr fontId="2"/>
  </si>
  <si>
    <t>萩市折込合計</t>
  </si>
  <si>
    <t>萩市部数合計</t>
  </si>
  <si>
    <t>阿武郡部数合計</t>
  </si>
  <si>
    <t>阿武郡折込合計</t>
  </si>
  <si>
    <t>長門市</t>
  </si>
  <si>
    <t>長門市部数合計</t>
  </si>
  <si>
    <t>長門市折込合計</t>
  </si>
  <si>
    <t>奈古</t>
  </si>
  <si>
    <t>阿</t>
  </si>
  <si>
    <t>武</t>
  </si>
  <si>
    <t>郡</t>
  </si>
  <si>
    <t>須佐</t>
  </si>
  <si>
    <t>江崎</t>
  </si>
  <si>
    <t>高俣</t>
  </si>
  <si>
    <t>生雲</t>
  </si>
  <si>
    <t>阿武町</t>
    <rPh sb="0" eb="2">
      <t>アブ</t>
    </rPh>
    <rPh sb="2" eb="3">
      <t>チョウ</t>
    </rPh>
    <phoneticPr fontId="2"/>
  </si>
  <si>
    <t>合計</t>
  </si>
  <si>
    <t>市</t>
    <rPh sb="0" eb="1">
      <t>シ</t>
    </rPh>
    <phoneticPr fontId="2"/>
  </si>
  <si>
    <t>下関市</t>
    <rPh sb="0" eb="3">
      <t>シモノセキシ</t>
    </rPh>
    <phoneticPr fontId="2"/>
  </si>
  <si>
    <t>下関市部数合計</t>
    <rPh sb="0" eb="3">
      <t>シモノセキシ</t>
    </rPh>
    <phoneticPr fontId="2"/>
  </si>
  <si>
    <t>下関市折込合計</t>
    <rPh sb="0" eb="3">
      <t>シモノセキシ</t>
    </rPh>
    <phoneticPr fontId="2"/>
  </si>
  <si>
    <t>下</t>
    <rPh sb="0" eb="1">
      <t>シモ</t>
    </rPh>
    <phoneticPr fontId="2"/>
  </si>
  <si>
    <t>関</t>
    <rPh sb="0" eb="1">
      <t>セキ</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</si>
  <si>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</si>
  <si>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</si>
  <si>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</si>
  <si>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</si>
  <si>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</si>
  <si>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</si>
  <si>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</si>
  <si>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</si>
  <si>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</si>
  <si>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</si>
  <si>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</si>
  <si>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</si>
  <si>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</si>
  <si>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</si>
  <si>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</si>
  <si>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</si>
  <si>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</si>
  <si>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</si>
  <si>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</si>
  <si>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</si>
  <si>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</si>
  <si>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</si>
  <si>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</si>
  <si>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</si>
  <si>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</si>
  <si>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</si>
  <si>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</si>
  <si>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市</t>
  </si>
  <si>
    <t>別</t>
  </si>
  <si>
    <t>　　　読売新聞</t>
  </si>
  <si>
    <t>　　　朝日新聞</t>
  </si>
  <si>
    <t>　　　毎日新聞</t>
  </si>
  <si>
    <t>　　　日経新聞</t>
  </si>
  <si>
    <t>　　　　合　　計</t>
  </si>
  <si>
    <t>総部数</t>
  </si>
  <si>
    <t>山口県部数表</t>
    <rPh sb="0" eb="2">
      <t>ヤマグチ</t>
    </rPh>
    <phoneticPr fontId="2"/>
  </si>
  <si>
    <t>山口県郡市別折込広告部数表</t>
    <rPh sb="0" eb="2">
      <t>ヤマグチ</t>
    </rPh>
    <phoneticPr fontId="2"/>
  </si>
  <si>
    <t>山口県合計</t>
    <rPh sb="0" eb="2">
      <t>ヤマグチ</t>
    </rPh>
    <phoneticPr fontId="2"/>
  </si>
  <si>
    <t>山口市</t>
    <rPh sb="0" eb="3">
      <t>ヤマグチシ</t>
    </rPh>
    <phoneticPr fontId="2"/>
  </si>
  <si>
    <t>美祢市</t>
    <rPh sb="0" eb="3">
      <t>ミネシ</t>
    </rPh>
    <phoneticPr fontId="2"/>
  </si>
  <si>
    <t>長門市</t>
    <rPh sb="0" eb="3">
      <t>ナガトシ</t>
    </rPh>
    <phoneticPr fontId="2"/>
  </si>
  <si>
    <t>下関市</t>
    <rPh sb="0" eb="3">
      <t>シモノセキシ</t>
    </rPh>
    <phoneticPr fontId="2"/>
  </si>
  <si>
    <t>大島郡</t>
    <rPh sb="0" eb="3">
      <t>オオシマグン</t>
    </rPh>
    <phoneticPr fontId="2"/>
  </si>
  <si>
    <t>阿武郡</t>
    <rPh sb="0" eb="2">
      <t>アブ</t>
    </rPh>
    <rPh sb="2" eb="3">
      <t>グン</t>
    </rPh>
    <phoneticPr fontId="2"/>
  </si>
  <si>
    <t>　　　山口新聞</t>
    <rPh sb="3" eb="5">
      <t>ヤマグチ</t>
    </rPh>
    <phoneticPr fontId="2"/>
  </si>
  <si>
    <t>　　　中国新聞</t>
    <rPh sb="3" eb="5">
      <t>チュウゴク</t>
    </rPh>
    <phoneticPr fontId="2"/>
  </si>
  <si>
    <t>折込枚数</t>
  </si>
  <si>
    <t>佐山</t>
    <rPh sb="0" eb="2">
      <t>サヤマ</t>
    </rPh>
    <phoneticPr fontId="2"/>
  </si>
  <si>
    <t>阿武町部数合計</t>
    <phoneticPr fontId="2"/>
  </si>
  <si>
    <t>阿武町折込合計</t>
    <phoneticPr fontId="2"/>
  </si>
  <si>
    <t>防府市</t>
    <rPh sb="0" eb="3">
      <t>ホウフシ</t>
    </rPh>
    <phoneticPr fontId="2"/>
  </si>
  <si>
    <t>（北浦地区）部数合計</t>
    <rPh sb="1" eb="3">
      <t>キタウラ</t>
    </rPh>
    <rPh sb="3" eb="5">
      <t>チク</t>
    </rPh>
    <phoneticPr fontId="2"/>
  </si>
  <si>
    <t>（北浦地区）折込合計</t>
    <rPh sb="1" eb="3">
      <t>キタウラ</t>
    </rPh>
    <rPh sb="3" eb="5">
      <t>チク</t>
    </rPh>
    <phoneticPr fontId="2"/>
  </si>
  <si>
    <t>（彦島地区）部数合計</t>
    <rPh sb="1" eb="2">
      <t>ヒコサキ</t>
    </rPh>
    <rPh sb="2" eb="3">
      <t>シマ</t>
    </rPh>
    <rPh sb="3" eb="5">
      <t>チク</t>
    </rPh>
    <phoneticPr fontId="2"/>
  </si>
  <si>
    <t>（彦島地区）折込合計</t>
    <rPh sb="1" eb="2">
      <t>ヒコサキ</t>
    </rPh>
    <rPh sb="2" eb="3">
      <t>シマ</t>
    </rPh>
    <rPh sb="3" eb="5">
      <t>チク</t>
    </rPh>
    <phoneticPr fontId="2"/>
  </si>
  <si>
    <t>（長府地区）部数合計</t>
    <rPh sb="1" eb="2">
      <t>ナガ</t>
    </rPh>
    <rPh sb="2" eb="3">
      <t>フ</t>
    </rPh>
    <rPh sb="3" eb="5">
      <t>チク</t>
    </rPh>
    <phoneticPr fontId="2"/>
  </si>
  <si>
    <t>（長府地区）折込合計</t>
    <rPh sb="1" eb="2">
      <t>ナガ</t>
    </rPh>
    <rPh sb="2" eb="3">
      <t>フ</t>
    </rPh>
    <rPh sb="3" eb="5">
      <t>チク</t>
    </rPh>
    <phoneticPr fontId="2"/>
  </si>
  <si>
    <t>（小月地区）部数合計</t>
    <rPh sb="1" eb="2">
      <t>コ</t>
    </rPh>
    <rPh sb="2" eb="3">
      <t>ゲツ</t>
    </rPh>
    <rPh sb="3" eb="5">
      <t>チク</t>
    </rPh>
    <phoneticPr fontId="2"/>
  </si>
  <si>
    <t>（小月地区）折込合計</t>
    <rPh sb="1" eb="2">
      <t>コ</t>
    </rPh>
    <rPh sb="2" eb="3">
      <t>ゲツ</t>
    </rPh>
    <rPh sb="3" eb="5">
      <t>チク</t>
    </rPh>
    <rPh sb="6" eb="8">
      <t>オリコミ</t>
    </rPh>
    <phoneticPr fontId="2"/>
  </si>
  <si>
    <t>下関市（北浦地区）</t>
    <rPh sb="0" eb="2">
      <t>シモノセキ</t>
    </rPh>
    <rPh sb="2" eb="3">
      <t>シナイ</t>
    </rPh>
    <rPh sb="4" eb="6">
      <t>キタウラ</t>
    </rPh>
    <rPh sb="6" eb="8">
      <t>チク</t>
    </rPh>
    <phoneticPr fontId="2"/>
  </si>
  <si>
    <t>下関市（彦島地区）</t>
    <rPh sb="0" eb="2">
      <t>シモノセキ</t>
    </rPh>
    <rPh sb="2" eb="3">
      <t>シナイ</t>
    </rPh>
    <rPh sb="4" eb="5">
      <t>ヒコサキ</t>
    </rPh>
    <rPh sb="5" eb="6">
      <t>シマ</t>
    </rPh>
    <rPh sb="6" eb="8">
      <t>チク</t>
    </rPh>
    <phoneticPr fontId="2"/>
  </si>
  <si>
    <t>下関市（長府地区）</t>
    <rPh sb="0" eb="2">
      <t>シモノセキ</t>
    </rPh>
    <rPh sb="2" eb="3">
      <t>シナイ</t>
    </rPh>
    <rPh sb="4" eb="5">
      <t>ナガ</t>
    </rPh>
    <rPh sb="5" eb="6">
      <t>フ</t>
    </rPh>
    <rPh sb="6" eb="8">
      <t>チク</t>
    </rPh>
    <phoneticPr fontId="2"/>
  </si>
  <si>
    <t>下関市（小月地区）</t>
    <rPh sb="0" eb="2">
      <t>シモノセキ</t>
    </rPh>
    <rPh sb="2" eb="3">
      <t>シナイ</t>
    </rPh>
    <rPh sb="4" eb="5">
      <t>コ</t>
    </rPh>
    <rPh sb="5" eb="6">
      <t>ツキ</t>
    </rPh>
    <rPh sb="6" eb="8">
      <t>チク</t>
    </rPh>
    <phoneticPr fontId="2"/>
  </si>
  <si>
    <t>山口県</t>
    <rPh sb="0" eb="3">
      <t>ヤマグチケン</t>
    </rPh>
    <phoneticPr fontId="2"/>
  </si>
  <si>
    <t>常盤</t>
    <rPh sb="0" eb="2">
      <t>トキワ</t>
    </rPh>
    <phoneticPr fontId="2"/>
  </si>
  <si>
    <t>防府宮市</t>
    <rPh sb="0" eb="2">
      <t>ホウフ</t>
    </rPh>
    <rPh sb="2" eb="3">
      <t>ミヤ</t>
    </rPh>
    <rPh sb="3" eb="4">
      <t>イチ</t>
    </rPh>
    <phoneticPr fontId="2"/>
  </si>
  <si>
    <t>長門</t>
    <rPh sb="0" eb="2">
      <t>ナガト</t>
    </rPh>
    <phoneticPr fontId="2"/>
  </si>
  <si>
    <t>古市</t>
    <rPh sb="0" eb="1">
      <t>フル</t>
    </rPh>
    <rPh sb="1" eb="2">
      <t>イチ</t>
    </rPh>
    <phoneticPr fontId="2"/>
  </si>
  <si>
    <t>計</t>
    <rPh sb="0" eb="1">
      <t>ケイ</t>
    </rPh>
    <phoneticPr fontId="2"/>
  </si>
  <si>
    <t>阿知須</t>
    <phoneticPr fontId="2"/>
  </si>
  <si>
    <t>中国</t>
    <rPh sb="0" eb="2">
      <t>チュウゴク</t>
    </rPh>
    <phoneticPr fontId="2"/>
  </si>
  <si>
    <t>合計</t>
    <rPh sb="0" eb="2">
      <t>ゴウケイ</t>
    </rPh>
    <phoneticPr fontId="2"/>
  </si>
  <si>
    <t>藤生</t>
    <rPh sb="0" eb="1">
      <t>フジ</t>
    </rPh>
    <rPh sb="1" eb="2">
      <t>イ</t>
    </rPh>
    <phoneticPr fontId="2"/>
  </si>
  <si>
    <t>新下関</t>
    <rPh sb="0" eb="1">
      <t>シン</t>
    </rPh>
    <rPh sb="1" eb="3">
      <t>シモノセキ</t>
    </rPh>
    <phoneticPr fontId="2"/>
  </si>
  <si>
    <t>岩国南</t>
    <rPh sb="0" eb="2">
      <t>イワクニ</t>
    </rPh>
    <rPh sb="2" eb="3">
      <t>ミナミ</t>
    </rPh>
    <phoneticPr fontId="2"/>
  </si>
  <si>
    <t>人丸</t>
    <rPh sb="0" eb="2">
      <t>ヒトマル</t>
    </rPh>
    <phoneticPr fontId="2"/>
  </si>
  <si>
    <t>宇部市</t>
    <rPh sb="0" eb="3">
      <t>ウベシ</t>
    </rPh>
    <phoneticPr fontId="2"/>
  </si>
  <si>
    <t>宇部市部数合計</t>
    <rPh sb="0" eb="3">
      <t>ウベシ</t>
    </rPh>
    <rPh sb="3" eb="5">
      <t>ブスウ</t>
    </rPh>
    <rPh sb="5" eb="7">
      <t>ゴウケイ</t>
    </rPh>
    <phoneticPr fontId="2"/>
  </si>
  <si>
    <t>宇部市折込合計</t>
    <rPh sb="0" eb="3">
      <t>ウベシ</t>
    </rPh>
    <phoneticPr fontId="2"/>
  </si>
  <si>
    <t>郡</t>
    <rPh sb="0" eb="1">
      <t>グン</t>
    </rPh>
    <phoneticPr fontId="2"/>
  </si>
  <si>
    <t>読売</t>
    <rPh sb="0" eb="2">
      <t>ヨミウリ</t>
    </rPh>
    <phoneticPr fontId="2"/>
  </si>
  <si>
    <t>朝日</t>
    <rPh sb="0" eb="2">
      <t>アサヒ</t>
    </rPh>
    <phoneticPr fontId="2"/>
  </si>
  <si>
    <t>毎日</t>
    <rPh sb="0" eb="2">
      <t>マイニチ</t>
    </rPh>
    <phoneticPr fontId="2"/>
  </si>
  <si>
    <t>山口</t>
    <rPh sb="0" eb="2">
      <t>ヤマグチ</t>
    </rPh>
    <phoneticPr fontId="2"/>
  </si>
  <si>
    <t>日経</t>
    <rPh sb="0" eb="2">
      <t>ニッケイ</t>
    </rPh>
    <phoneticPr fontId="2"/>
  </si>
  <si>
    <t>市</t>
    <rPh sb="0" eb="1">
      <t>シ</t>
    </rPh>
    <phoneticPr fontId="2"/>
  </si>
  <si>
    <t>防</t>
    <rPh sb="0" eb="1">
      <t>ボウ</t>
    </rPh>
    <phoneticPr fontId="2"/>
  </si>
  <si>
    <t>府</t>
    <rPh sb="0" eb="1">
      <t>フ</t>
    </rPh>
    <phoneticPr fontId="2"/>
  </si>
  <si>
    <t>宇部東部</t>
    <rPh sb="0" eb="1">
      <t>ウ</t>
    </rPh>
    <rPh sb="1" eb="2">
      <t>ベ</t>
    </rPh>
    <rPh sb="2" eb="4">
      <t>トウブ</t>
    </rPh>
    <phoneticPr fontId="2"/>
  </si>
  <si>
    <t>小野田中央</t>
    <rPh sb="0" eb="3">
      <t>オノダ</t>
    </rPh>
    <rPh sb="3" eb="5">
      <t>チュウオウ</t>
    </rPh>
    <phoneticPr fontId="2"/>
  </si>
  <si>
    <t>長</t>
    <rPh sb="0" eb="1">
      <t>ナガ</t>
    </rPh>
    <phoneticPr fontId="2"/>
  </si>
  <si>
    <t>門</t>
    <rPh sb="0" eb="1">
      <t>モン</t>
    </rPh>
    <phoneticPr fontId="2"/>
  </si>
  <si>
    <t>大井</t>
    <rPh sb="0" eb="2">
      <t>オオイ</t>
    </rPh>
    <phoneticPr fontId="2"/>
  </si>
  <si>
    <t>須々万</t>
    <rPh sb="0" eb="2">
      <t>ススキ</t>
    </rPh>
    <rPh sb="2" eb="3">
      <t>マン</t>
    </rPh>
    <phoneticPr fontId="2"/>
  </si>
  <si>
    <t>光中央</t>
    <rPh sb="0" eb="1">
      <t>ヒカリ</t>
    </rPh>
    <rPh sb="1" eb="3">
      <t>チュウオウ</t>
    </rPh>
    <phoneticPr fontId="2"/>
  </si>
  <si>
    <t>下</t>
    <rPh sb="0" eb="1">
      <t>クダ</t>
    </rPh>
    <phoneticPr fontId="2"/>
  </si>
  <si>
    <t>松</t>
    <rPh sb="0" eb="1">
      <t>マツ</t>
    </rPh>
    <phoneticPr fontId="2"/>
  </si>
  <si>
    <t>柳</t>
    <rPh sb="0" eb="1">
      <t>ヤナギ</t>
    </rPh>
    <phoneticPr fontId="2"/>
  </si>
  <si>
    <t>井</t>
    <rPh sb="0" eb="1">
      <t>イ</t>
    </rPh>
    <phoneticPr fontId="2"/>
  </si>
  <si>
    <t>大</t>
    <rPh sb="0" eb="1">
      <t>オオ</t>
    </rPh>
    <phoneticPr fontId="2"/>
  </si>
  <si>
    <t>島</t>
    <rPh sb="0" eb="1">
      <t>シマ</t>
    </rPh>
    <phoneticPr fontId="2"/>
  </si>
  <si>
    <t>●</t>
    <phoneticPr fontId="2"/>
  </si>
  <si>
    <t>下関市（市内中心地区）</t>
    <rPh sb="0" eb="2">
      <t>シモノセキ</t>
    </rPh>
    <rPh sb="2" eb="3">
      <t>シ</t>
    </rPh>
    <rPh sb="4" eb="6">
      <t>シナイ</t>
    </rPh>
    <rPh sb="6" eb="8">
      <t>チュウシン</t>
    </rPh>
    <rPh sb="8" eb="10">
      <t>チク</t>
    </rPh>
    <phoneticPr fontId="2"/>
  </si>
  <si>
    <t>（市内中心地区）部数合計</t>
    <rPh sb="1" eb="2">
      <t>シモノセキシ</t>
    </rPh>
    <rPh sb="2" eb="3">
      <t>シナイ</t>
    </rPh>
    <rPh sb="3" eb="5">
      <t>チュウシン</t>
    </rPh>
    <rPh sb="5" eb="7">
      <t>チク</t>
    </rPh>
    <phoneticPr fontId="2"/>
  </si>
  <si>
    <t>（市内中心地区）折込合計</t>
    <rPh sb="1" eb="2">
      <t>シモノセキシ</t>
    </rPh>
    <rPh sb="2" eb="3">
      <t>シナイ</t>
    </rPh>
    <rPh sb="3" eb="5">
      <t>チュウシン</t>
    </rPh>
    <rPh sb="5" eb="7">
      <t>チク</t>
    </rPh>
    <phoneticPr fontId="2"/>
  </si>
  <si>
    <t>大畠*</t>
    <rPh sb="0" eb="2">
      <t>オオハタ</t>
    </rPh>
    <phoneticPr fontId="2"/>
  </si>
  <si>
    <t>玖珂*</t>
    <rPh sb="0" eb="2">
      <t>クガ</t>
    </rPh>
    <phoneticPr fontId="2"/>
  </si>
  <si>
    <t>単</t>
  </si>
  <si>
    <t>価</t>
  </si>
  <si>
    <t>Ｂ４</t>
  </si>
  <si>
    <t>Ｂ３</t>
  </si>
  <si>
    <t>Ｂ２</t>
  </si>
  <si>
    <t>Ｂ全</t>
  </si>
  <si>
    <t>折込部数</t>
  </si>
  <si>
    <t>単価</t>
  </si>
  <si>
    <t>折込料</t>
  </si>
  <si>
    <t>山口県単価別折込広告部数表</t>
    <rPh sb="0" eb="2">
      <t>ヤマグチ</t>
    </rPh>
    <phoneticPr fontId="2"/>
  </si>
  <si>
    <t>計</t>
    <phoneticPr fontId="2"/>
  </si>
  <si>
    <t>山口市</t>
  </si>
  <si>
    <t>美祢市</t>
  </si>
  <si>
    <t>※なお、消費税は別途かかります。</t>
    <phoneticPr fontId="2"/>
  </si>
  <si>
    <t>※送料を必要とする地区もあります。</t>
    <rPh sb="1" eb="3">
      <t>ソウリョウ</t>
    </rPh>
    <rPh sb="4" eb="6">
      <t>ヒツヨウ</t>
    </rPh>
    <rPh sb="9" eb="11">
      <t>チク</t>
    </rPh>
    <phoneticPr fontId="2"/>
  </si>
  <si>
    <t>山口県郡市別折込広告部数表</t>
  </si>
  <si>
    <t>　　　中国新聞</t>
  </si>
  <si>
    <t>　　　山口新聞</t>
  </si>
  <si>
    <t>下関市</t>
  </si>
  <si>
    <t>宇部市</t>
  </si>
  <si>
    <t>萩市</t>
  </si>
  <si>
    <t>下松市</t>
  </si>
  <si>
    <t>光市</t>
  </si>
  <si>
    <t>柳井市</t>
  </si>
  <si>
    <t>大島郡</t>
  </si>
  <si>
    <t>阿武郡</t>
  </si>
  <si>
    <t>山口県合計</t>
  </si>
  <si>
    <t>地</t>
    <rPh sb="0" eb="1">
      <t>チ</t>
    </rPh>
    <phoneticPr fontId="2"/>
  </si>
  <si>
    <t>区</t>
    <rPh sb="0" eb="1">
      <t>ク</t>
    </rPh>
    <phoneticPr fontId="2"/>
  </si>
  <si>
    <t>社外秘</t>
    <rPh sb="0" eb="3">
      <t>シャガイヒ</t>
    </rPh>
    <phoneticPr fontId="2"/>
  </si>
  <si>
    <t>【下関】</t>
    <rPh sb="1" eb="3">
      <t>シモノセキ</t>
    </rPh>
    <phoneticPr fontId="2"/>
  </si>
  <si>
    <t>下関</t>
    <rPh sb="0" eb="2">
      <t>シモノセキ</t>
    </rPh>
    <phoneticPr fontId="2"/>
  </si>
  <si>
    <t>県</t>
    <rPh sb="0" eb="1">
      <t>ケン</t>
    </rPh>
    <phoneticPr fontId="2"/>
  </si>
  <si>
    <t>【特殊】</t>
  </si>
  <si>
    <t>山口県特殊単価別折込広告部数表</t>
    <rPh sb="0" eb="2">
      <t>ヤマグチ</t>
    </rPh>
    <rPh sb="3" eb="5">
      <t>トクシュ</t>
    </rPh>
    <phoneticPr fontId="2"/>
  </si>
  <si>
    <t>Ｂ３</t>
    <phoneticPr fontId="2"/>
  </si>
  <si>
    <t>Ｂ２</t>
    <phoneticPr fontId="2"/>
  </si>
  <si>
    <t>周南市</t>
    <rPh sb="0" eb="1">
      <t>シュウ</t>
    </rPh>
    <rPh sb="1" eb="2">
      <t>ミナミ</t>
    </rPh>
    <rPh sb="2" eb="3">
      <t>シ</t>
    </rPh>
    <phoneticPr fontId="2"/>
  </si>
  <si>
    <t>周南市部数合計</t>
    <rPh sb="0" eb="1">
      <t>シュウ</t>
    </rPh>
    <rPh sb="1" eb="2">
      <t>ミナミ</t>
    </rPh>
    <rPh sb="2" eb="3">
      <t>シ</t>
    </rPh>
    <phoneticPr fontId="2"/>
  </si>
  <si>
    <t>周南市折込合計</t>
    <rPh sb="0" eb="1">
      <t>シュウ</t>
    </rPh>
    <rPh sb="1" eb="2">
      <t>ミナミ</t>
    </rPh>
    <rPh sb="2" eb="3">
      <t>シ</t>
    </rPh>
    <phoneticPr fontId="2"/>
  </si>
  <si>
    <t>周</t>
    <rPh sb="0" eb="1">
      <t>シュウ</t>
    </rPh>
    <phoneticPr fontId="2"/>
  </si>
  <si>
    <t>南</t>
    <rPh sb="0" eb="1">
      <t>ミナミ</t>
    </rPh>
    <phoneticPr fontId="2"/>
  </si>
  <si>
    <t>柳井平郡</t>
    <rPh sb="0" eb="2">
      <t>ヤナイ</t>
    </rPh>
    <rPh sb="2" eb="3">
      <t>ヒラ</t>
    </rPh>
    <rPh sb="3" eb="4">
      <t>グン</t>
    </rPh>
    <phoneticPr fontId="2"/>
  </si>
  <si>
    <t>周南市・下松市・光市</t>
    <rPh sb="0" eb="1">
      <t>シュウ</t>
    </rPh>
    <rPh sb="1" eb="2">
      <t>ミナミ</t>
    </rPh>
    <rPh sb="2" eb="3">
      <t>シ</t>
    </rPh>
    <rPh sb="4" eb="7">
      <t>クダマツシ</t>
    </rPh>
    <rPh sb="8" eb="9">
      <t>ヒカリ</t>
    </rPh>
    <rPh sb="9" eb="10">
      <t>シ</t>
    </rPh>
    <phoneticPr fontId="2"/>
  </si>
  <si>
    <t>熊毛郡</t>
    <rPh sb="0" eb="3">
      <t>クマゲグン</t>
    </rPh>
    <phoneticPr fontId="2"/>
  </si>
  <si>
    <t>熊毛郡部数合計</t>
    <rPh sb="0" eb="3">
      <t>クマゲグン</t>
    </rPh>
    <phoneticPr fontId="2"/>
  </si>
  <si>
    <t>熊毛郡折込合計</t>
    <rPh sb="0" eb="3">
      <t>クマゲグン</t>
    </rPh>
    <phoneticPr fontId="2"/>
  </si>
  <si>
    <t>岩国西</t>
    <rPh sb="0" eb="2">
      <t>イワクニ</t>
    </rPh>
    <rPh sb="2" eb="3">
      <t>ニシ</t>
    </rPh>
    <phoneticPr fontId="2"/>
  </si>
  <si>
    <t>熊毛郡</t>
    <rPh sb="0" eb="2">
      <t>クマゲ</t>
    </rPh>
    <rPh sb="2" eb="3">
      <t>グン</t>
    </rPh>
    <phoneticPr fontId="2"/>
  </si>
  <si>
    <t>下関西部</t>
    <rPh sb="0" eb="2">
      <t>シモノセキ</t>
    </rPh>
    <rPh sb="2" eb="4">
      <t>セイブ</t>
    </rPh>
    <phoneticPr fontId="2"/>
  </si>
  <si>
    <t>税抜き価格</t>
    <rPh sb="0" eb="1">
      <t>ゼイ</t>
    </rPh>
    <rPh sb="1" eb="2">
      <t>ヌ</t>
    </rPh>
    <rPh sb="3" eb="5">
      <t>カカク</t>
    </rPh>
    <phoneticPr fontId="2"/>
  </si>
  <si>
    <t>税込み価格</t>
    <rPh sb="0" eb="2">
      <t>ゼイコ</t>
    </rPh>
    <rPh sb="3" eb="5">
      <t>カカク</t>
    </rPh>
    <phoneticPr fontId="2"/>
  </si>
  <si>
    <t>計（税抜）</t>
    <rPh sb="2" eb="3">
      <t>ゼイ</t>
    </rPh>
    <rPh sb="3" eb="4">
      <t>ヌ</t>
    </rPh>
    <phoneticPr fontId="2"/>
  </si>
  <si>
    <t>合計（税抜）</t>
    <phoneticPr fontId="2"/>
  </si>
  <si>
    <t>向津具</t>
    <rPh sb="0" eb="1">
      <t>ム</t>
    </rPh>
    <rPh sb="1" eb="2">
      <t>ツ</t>
    </rPh>
    <rPh sb="2" eb="3">
      <t>グ</t>
    </rPh>
    <phoneticPr fontId="2"/>
  </si>
  <si>
    <t>安下庄</t>
    <rPh sb="0" eb="1">
      <t>ヤス</t>
    </rPh>
    <rPh sb="1" eb="2">
      <t>シタ</t>
    </rPh>
    <rPh sb="2" eb="3">
      <t>ショウ</t>
    </rPh>
    <phoneticPr fontId="2"/>
  </si>
  <si>
    <t>●</t>
    <phoneticPr fontId="2"/>
  </si>
  <si>
    <t>安養地</t>
    <rPh sb="0" eb="2">
      <t>アンヨウジ</t>
    </rPh>
    <rPh sb="2" eb="3">
      <t>チ</t>
    </rPh>
    <phoneticPr fontId="2"/>
  </si>
  <si>
    <t>西日本</t>
    <rPh sb="0" eb="1">
      <t>ニシ</t>
    </rPh>
    <rPh sb="1" eb="3">
      <t>ニホン</t>
    </rPh>
    <phoneticPr fontId="2"/>
  </si>
  <si>
    <t>秋穂*</t>
    <rPh sb="0" eb="1">
      <t>アキ</t>
    </rPh>
    <rPh sb="1" eb="2">
      <t>ホ</t>
    </rPh>
    <phoneticPr fontId="2"/>
  </si>
  <si>
    <t>販売店後の*印は合売販売店で、その販売店部数に他紙の部数も含まれています。</t>
    <rPh sb="0" eb="3">
      <t>ハンバイテン</t>
    </rPh>
    <rPh sb="3" eb="4">
      <t>アト</t>
    </rPh>
    <rPh sb="6" eb="7">
      <t>シルシ</t>
    </rPh>
    <rPh sb="8" eb="9">
      <t>ゴウ</t>
    </rPh>
    <rPh sb="9" eb="10">
      <t>バイ</t>
    </rPh>
    <rPh sb="10" eb="13">
      <t>ハンバイテン</t>
    </rPh>
    <rPh sb="17" eb="20">
      <t>ハンバイテン</t>
    </rPh>
    <rPh sb="20" eb="22">
      <t>ブスウ</t>
    </rPh>
    <rPh sb="23" eb="25">
      <t>タシ</t>
    </rPh>
    <rPh sb="26" eb="28">
      <t>ブスウ</t>
    </rPh>
    <rPh sb="29" eb="30">
      <t>フク</t>
    </rPh>
    <phoneticPr fontId="2"/>
  </si>
  <si>
    <t>小野*</t>
    <rPh sb="0" eb="1">
      <t>オ</t>
    </rPh>
    <rPh sb="1" eb="2">
      <t>ノ</t>
    </rPh>
    <phoneticPr fontId="2"/>
  </si>
  <si>
    <t>船木*</t>
    <rPh sb="0" eb="2">
      <t>フナキ</t>
    </rPh>
    <phoneticPr fontId="2"/>
  </si>
  <si>
    <t>万倉*</t>
    <rPh sb="0" eb="1">
      <t>マン</t>
    </rPh>
    <rPh sb="1" eb="2">
      <t>クラ</t>
    </rPh>
    <phoneticPr fontId="2"/>
  </si>
  <si>
    <t>宇部南部*</t>
    <rPh sb="0" eb="2">
      <t>ウベ</t>
    </rPh>
    <rPh sb="2" eb="4">
      <t>ナンブ</t>
    </rPh>
    <phoneticPr fontId="2"/>
  </si>
  <si>
    <t>上宇部*</t>
    <rPh sb="0" eb="1">
      <t>ウエ</t>
    </rPh>
    <rPh sb="1" eb="3">
      <t>ウベ</t>
    </rPh>
    <phoneticPr fontId="2"/>
  </si>
  <si>
    <t>宇部中央*</t>
    <rPh sb="0" eb="2">
      <t>ウベ</t>
    </rPh>
    <rPh sb="2" eb="4">
      <t>チュウオウ</t>
    </rPh>
    <phoneticPr fontId="2"/>
  </si>
  <si>
    <t>大道*</t>
    <rPh sb="0" eb="2">
      <t>オオミチ</t>
    </rPh>
    <phoneticPr fontId="2"/>
  </si>
  <si>
    <t>柚木*</t>
    <rPh sb="0" eb="2">
      <t>ユギ</t>
    </rPh>
    <phoneticPr fontId="2"/>
  </si>
  <si>
    <t>向津具*</t>
    <rPh sb="0" eb="1">
      <t>ム</t>
    </rPh>
    <rPh sb="1" eb="2">
      <t>ツ</t>
    </rPh>
    <rPh sb="2" eb="3">
      <t>グ</t>
    </rPh>
    <phoneticPr fontId="2"/>
  </si>
  <si>
    <t>秋吉*</t>
    <rPh sb="0" eb="2">
      <t>アキヨシ</t>
    </rPh>
    <phoneticPr fontId="2"/>
  </si>
  <si>
    <t>嘉万*</t>
    <rPh sb="1" eb="2">
      <t>マン</t>
    </rPh>
    <phoneticPr fontId="2"/>
  </si>
  <si>
    <t>大田*</t>
    <rPh sb="0" eb="2">
      <t>オオタ</t>
    </rPh>
    <phoneticPr fontId="2"/>
  </si>
  <si>
    <t>絵堂*</t>
    <rPh sb="0" eb="1">
      <t>エ</t>
    </rPh>
    <rPh sb="1" eb="2">
      <t>ドウ</t>
    </rPh>
    <phoneticPr fontId="2"/>
  </si>
  <si>
    <t>真長田*</t>
    <rPh sb="0" eb="1">
      <t>マ</t>
    </rPh>
    <rPh sb="1" eb="3">
      <t>オサダ</t>
    </rPh>
    <phoneticPr fontId="2"/>
  </si>
  <si>
    <t>大井*</t>
    <rPh sb="0" eb="2">
      <t>オオイ</t>
    </rPh>
    <phoneticPr fontId="2"/>
  </si>
  <si>
    <t>萩</t>
    <rPh sb="0" eb="1">
      <t>ハギ</t>
    </rPh>
    <phoneticPr fontId="2"/>
  </si>
  <si>
    <t>　　　西日本新聞</t>
    <rPh sb="3" eb="4">
      <t>ニシ</t>
    </rPh>
    <rPh sb="4" eb="6">
      <t>ニホン</t>
    </rPh>
    <rPh sb="6" eb="8">
      <t>シンブン</t>
    </rPh>
    <phoneticPr fontId="2"/>
  </si>
  <si>
    <t>　　　日経新聞</t>
    <phoneticPr fontId="2"/>
  </si>
  <si>
    <t>宇田*</t>
    <rPh sb="0" eb="1">
      <t>ウ</t>
    </rPh>
    <rPh sb="1" eb="2">
      <t>タ</t>
    </rPh>
    <phoneticPr fontId="2"/>
  </si>
  <si>
    <t>福賀*</t>
    <rPh sb="0" eb="1">
      <t>フク</t>
    </rPh>
    <rPh sb="1" eb="2">
      <t>ガ</t>
    </rPh>
    <phoneticPr fontId="2"/>
  </si>
  <si>
    <t>小川*</t>
    <rPh sb="0" eb="2">
      <t>オガワ</t>
    </rPh>
    <phoneticPr fontId="2"/>
  </si>
  <si>
    <t>高俣*</t>
    <rPh sb="0" eb="1">
      <t>タカ</t>
    </rPh>
    <rPh sb="1" eb="2">
      <t>マタ</t>
    </rPh>
    <phoneticPr fontId="2"/>
  </si>
  <si>
    <t>吉部*</t>
    <rPh sb="0" eb="1">
      <t>ヨシ</t>
    </rPh>
    <rPh sb="1" eb="2">
      <t>ベ</t>
    </rPh>
    <phoneticPr fontId="2"/>
  </si>
  <si>
    <t>紫福*</t>
    <rPh sb="0" eb="1">
      <t>シ</t>
    </rPh>
    <rPh sb="1" eb="2">
      <t>フク</t>
    </rPh>
    <phoneticPr fontId="2"/>
  </si>
  <si>
    <t>福井*</t>
    <rPh sb="0" eb="2">
      <t>フクイ</t>
    </rPh>
    <phoneticPr fontId="2"/>
  </si>
  <si>
    <t>佐々並*</t>
    <rPh sb="0" eb="2">
      <t>ササ</t>
    </rPh>
    <rPh sb="2" eb="3">
      <t>ナミ</t>
    </rPh>
    <phoneticPr fontId="2"/>
  </si>
  <si>
    <t>山口湯田</t>
    <rPh sb="0" eb="2">
      <t>ヤマグチ</t>
    </rPh>
    <rPh sb="2" eb="3">
      <t>ユ</t>
    </rPh>
    <rPh sb="3" eb="4">
      <t>タ</t>
    </rPh>
    <phoneticPr fontId="2"/>
  </si>
  <si>
    <t>山陽小野田市</t>
    <rPh sb="0" eb="2">
      <t>サンヨウ</t>
    </rPh>
    <phoneticPr fontId="2"/>
  </si>
  <si>
    <t>山陽小野田市部数合計</t>
    <rPh sb="0" eb="2">
      <t>サンヨウ</t>
    </rPh>
    <phoneticPr fontId="2"/>
  </si>
  <si>
    <t>山陽小野田市折込合計</t>
    <rPh sb="0" eb="2">
      <t>サンヨウ</t>
    </rPh>
    <phoneticPr fontId="2"/>
  </si>
  <si>
    <t>山</t>
    <rPh sb="0" eb="1">
      <t>サン</t>
    </rPh>
    <phoneticPr fontId="2"/>
  </si>
  <si>
    <t>陽</t>
    <rPh sb="0" eb="1">
      <t>ヨウ</t>
    </rPh>
    <phoneticPr fontId="2"/>
  </si>
  <si>
    <t>下関市（旧豊浦郡）</t>
    <rPh sb="0" eb="2">
      <t>シモノセキ</t>
    </rPh>
    <rPh sb="2" eb="3">
      <t>シナイ</t>
    </rPh>
    <rPh sb="4" eb="5">
      <t>キュウ</t>
    </rPh>
    <rPh sb="5" eb="7">
      <t>トヨウラ</t>
    </rPh>
    <rPh sb="7" eb="8">
      <t>グン</t>
    </rPh>
    <phoneticPr fontId="2"/>
  </si>
  <si>
    <t>（旧豊浦郡）部数合計</t>
    <rPh sb="1" eb="2">
      <t>キュウ</t>
    </rPh>
    <rPh sb="2" eb="5">
      <t>トヨウラグン</t>
    </rPh>
    <rPh sb="6" eb="8">
      <t>ブスウ</t>
    </rPh>
    <phoneticPr fontId="2"/>
  </si>
  <si>
    <t>（旧豊浦郡）折込合計</t>
    <rPh sb="1" eb="2">
      <t>キュウ</t>
    </rPh>
    <rPh sb="2" eb="5">
      <t>トヨウラグン</t>
    </rPh>
    <rPh sb="6" eb="8">
      <t>オリコミ</t>
    </rPh>
    <phoneticPr fontId="2"/>
  </si>
  <si>
    <t>計</t>
    <phoneticPr fontId="2"/>
  </si>
  <si>
    <t>萩市（旧阿武郡）</t>
    <rPh sb="0" eb="2">
      <t>ハギシ</t>
    </rPh>
    <rPh sb="3" eb="4">
      <t>キュウ</t>
    </rPh>
    <rPh sb="4" eb="6">
      <t>アブ</t>
    </rPh>
    <rPh sb="6" eb="7">
      <t>グン</t>
    </rPh>
    <phoneticPr fontId="2"/>
  </si>
  <si>
    <t>（旧阿武郡）部数合計</t>
    <rPh sb="1" eb="2">
      <t>キュウ</t>
    </rPh>
    <rPh sb="2" eb="4">
      <t>アブ</t>
    </rPh>
    <rPh sb="4" eb="5">
      <t>グン</t>
    </rPh>
    <phoneticPr fontId="2"/>
  </si>
  <si>
    <t>（旧阿武郡）折込合計</t>
    <rPh sb="1" eb="2">
      <t>キュウ</t>
    </rPh>
    <rPh sb="2" eb="4">
      <t>アブ</t>
    </rPh>
    <rPh sb="4" eb="5">
      <t>グン</t>
    </rPh>
    <phoneticPr fontId="2"/>
  </si>
  <si>
    <t>合計</t>
    <rPh sb="0" eb="1">
      <t>ゴウ</t>
    </rPh>
    <rPh sb="1" eb="2">
      <t>ケイ</t>
    </rPh>
    <phoneticPr fontId="2"/>
  </si>
  <si>
    <t>萩市</t>
    <rPh sb="0" eb="2">
      <t>ハギシ</t>
    </rPh>
    <phoneticPr fontId="2"/>
  </si>
  <si>
    <t>（旧萩市）部数合計</t>
    <rPh sb="1" eb="2">
      <t>キュウ</t>
    </rPh>
    <phoneticPr fontId="2"/>
  </si>
  <si>
    <t>（旧萩市）折込合計</t>
    <rPh sb="1" eb="2">
      <t>キュウ</t>
    </rPh>
    <phoneticPr fontId="2"/>
  </si>
  <si>
    <t>（中心部）部数合計</t>
    <rPh sb="1" eb="4">
      <t>チュウシンブ</t>
    </rPh>
    <rPh sb="5" eb="7">
      <t>ブスウ</t>
    </rPh>
    <phoneticPr fontId="2"/>
  </si>
  <si>
    <t>（中心部）折込合計</t>
    <rPh sb="1" eb="4">
      <t>チュウシンブ</t>
    </rPh>
    <phoneticPr fontId="2"/>
  </si>
  <si>
    <t>山口市（中心部）</t>
    <rPh sb="4" eb="7">
      <t>チュウシンブ</t>
    </rPh>
    <phoneticPr fontId="2"/>
  </si>
  <si>
    <t>山口市（南部）</t>
    <rPh sb="4" eb="6">
      <t>ナンブ</t>
    </rPh>
    <phoneticPr fontId="2"/>
  </si>
  <si>
    <t>（南部）部数合計</t>
    <rPh sb="1" eb="3">
      <t>ナンブ</t>
    </rPh>
    <rPh sb="4" eb="6">
      <t>ブスウ</t>
    </rPh>
    <phoneticPr fontId="2"/>
  </si>
  <si>
    <t>（南部）折込合計</t>
    <rPh sb="1" eb="3">
      <t>ナンブ</t>
    </rPh>
    <phoneticPr fontId="2"/>
  </si>
  <si>
    <t>萩市（旧萩市）</t>
    <rPh sb="0" eb="2">
      <t>ハギシ</t>
    </rPh>
    <rPh sb="3" eb="4">
      <t>キュウ</t>
    </rPh>
    <rPh sb="4" eb="6">
      <t>ハギシ</t>
    </rPh>
    <phoneticPr fontId="2"/>
  </si>
  <si>
    <t>柳井市・大島郡・熊毛郡</t>
    <rPh sb="0" eb="3">
      <t>ヤナイシ</t>
    </rPh>
    <rPh sb="4" eb="6">
      <t>オオシマ</t>
    </rPh>
    <rPh sb="6" eb="7">
      <t>グン</t>
    </rPh>
    <rPh sb="8" eb="10">
      <t>クマゲ</t>
    </rPh>
    <rPh sb="10" eb="11">
      <t>グン</t>
    </rPh>
    <phoneticPr fontId="2"/>
  </si>
  <si>
    <t>山陽小野田市</t>
    <rPh sb="0" eb="2">
      <t>サンヨウ</t>
    </rPh>
    <rPh sb="2" eb="6">
      <t>オノダシ</t>
    </rPh>
    <phoneticPr fontId="2"/>
  </si>
  <si>
    <t>山口市合計</t>
    <rPh sb="0" eb="3">
      <t>ヤマグチシ</t>
    </rPh>
    <phoneticPr fontId="2"/>
  </si>
  <si>
    <t>旧吉敷郡計</t>
    <rPh sb="0" eb="1">
      <t>キュウ</t>
    </rPh>
    <rPh sb="1" eb="3">
      <t>ヨシキ</t>
    </rPh>
    <rPh sb="3" eb="4">
      <t>グン</t>
    </rPh>
    <phoneticPr fontId="2"/>
  </si>
  <si>
    <t>旧佐波郡計</t>
    <rPh sb="0" eb="1">
      <t>キュウ</t>
    </rPh>
    <rPh sb="1" eb="3">
      <t>サワ</t>
    </rPh>
    <rPh sb="3" eb="4">
      <t>グン</t>
    </rPh>
    <rPh sb="4" eb="5">
      <t>ケイ</t>
    </rPh>
    <phoneticPr fontId="2"/>
  </si>
  <si>
    <t>山口市</t>
    <rPh sb="0" eb="3">
      <t>ヤマグチシ</t>
    </rPh>
    <phoneticPr fontId="2"/>
  </si>
  <si>
    <t>山口市</t>
    <phoneticPr fontId="2"/>
  </si>
  <si>
    <t>山口市部数合計</t>
    <rPh sb="0" eb="2">
      <t>ヤマグチシ</t>
    </rPh>
    <rPh sb="2" eb="3">
      <t>シ</t>
    </rPh>
    <rPh sb="3" eb="5">
      <t>ブスウ</t>
    </rPh>
    <rPh sb="5" eb="7">
      <t>ゴウケイ</t>
    </rPh>
    <phoneticPr fontId="2"/>
  </si>
  <si>
    <t>山口市折込合計</t>
    <rPh sb="0" eb="3">
      <t>ヤマグチシ</t>
    </rPh>
    <rPh sb="3" eb="5">
      <t>オリコミ</t>
    </rPh>
    <rPh sb="5" eb="7">
      <t>ゴウケイ</t>
    </rPh>
    <phoneticPr fontId="2"/>
  </si>
  <si>
    <t>小川</t>
    <rPh sb="0" eb="2">
      <t>オガワ</t>
    </rPh>
    <phoneticPr fontId="2"/>
  </si>
  <si>
    <t>紫福</t>
    <rPh sb="0" eb="1">
      <t>シ</t>
    </rPh>
    <rPh sb="1" eb="2">
      <t>フク</t>
    </rPh>
    <phoneticPr fontId="2"/>
  </si>
  <si>
    <t>福井</t>
    <rPh sb="0" eb="2">
      <t>フクイ</t>
    </rPh>
    <phoneticPr fontId="2"/>
  </si>
  <si>
    <t>佐々並</t>
    <rPh sb="0" eb="2">
      <t>ササ</t>
    </rPh>
    <rPh sb="2" eb="3">
      <t>ナミ</t>
    </rPh>
    <phoneticPr fontId="2"/>
  </si>
  <si>
    <t>山口市（旧吉敷郡）</t>
    <rPh sb="0" eb="3">
      <t>ヤマグチシ</t>
    </rPh>
    <rPh sb="4" eb="5">
      <t>キュウ</t>
    </rPh>
    <rPh sb="5" eb="7">
      <t>ヨシキ</t>
    </rPh>
    <phoneticPr fontId="2"/>
  </si>
  <si>
    <t>山口市（旧佐波郡）</t>
    <rPh sb="0" eb="3">
      <t>ヤマグチシ</t>
    </rPh>
    <rPh sb="4" eb="5">
      <t>キュウ</t>
    </rPh>
    <rPh sb="7" eb="8">
      <t>グン</t>
    </rPh>
    <phoneticPr fontId="2"/>
  </si>
  <si>
    <t>（吉敷郡）部数合計</t>
    <rPh sb="1" eb="3">
      <t>ヨシキ</t>
    </rPh>
    <phoneticPr fontId="2"/>
  </si>
  <si>
    <t>（吉敷郡）折込合計</t>
    <rPh sb="1" eb="3">
      <t>ヨシキ</t>
    </rPh>
    <phoneticPr fontId="2"/>
  </si>
  <si>
    <t>（旧佐波郡）部数合計</t>
    <rPh sb="1" eb="2">
      <t>キュウ</t>
    </rPh>
    <rPh sb="4" eb="5">
      <t>グン</t>
    </rPh>
    <phoneticPr fontId="2"/>
  </si>
  <si>
    <t>（旧佐波郡）折込合計</t>
    <rPh sb="1" eb="2">
      <t>キュウ</t>
    </rPh>
    <rPh sb="4" eb="5">
      <t>グン</t>
    </rPh>
    <phoneticPr fontId="2"/>
  </si>
  <si>
    <t>周南市(旧徳山市中心部）</t>
    <rPh sb="0" eb="1">
      <t>シュウ</t>
    </rPh>
    <rPh sb="1" eb="2">
      <t>ミナミ</t>
    </rPh>
    <rPh sb="2" eb="3">
      <t>シ</t>
    </rPh>
    <rPh sb="4" eb="5">
      <t>キュウ</t>
    </rPh>
    <rPh sb="5" eb="7">
      <t>トクヤマ</t>
    </rPh>
    <rPh sb="7" eb="8">
      <t>トクシマシ</t>
    </rPh>
    <rPh sb="8" eb="10">
      <t>チュウシン</t>
    </rPh>
    <rPh sb="10" eb="11">
      <t>ブ</t>
    </rPh>
    <phoneticPr fontId="2"/>
  </si>
  <si>
    <t>周南市(旧新南陽市)</t>
    <rPh sb="4" eb="5">
      <t>キュウ</t>
    </rPh>
    <rPh sb="5" eb="9">
      <t>シンナンヨウシ</t>
    </rPh>
    <phoneticPr fontId="2"/>
  </si>
  <si>
    <t>周南市(旧熊毛郡熊毛町)</t>
    <rPh sb="4" eb="5">
      <t>キュウ</t>
    </rPh>
    <rPh sb="5" eb="6">
      <t>クマ</t>
    </rPh>
    <rPh sb="6" eb="7">
      <t>ゲ</t>
    </rPh>
    <rPh sb="7" eb="8">
      <t>グン</t>
    </rPh>
    <rPh sb="8" eb="11">
      <t>クマゲチョウ</t>
    </rPh>
    <phoneticPr fontId="2"/>
  </si>
  <si>
    <t>周南市(旧徳山市周辺部・旧鹿野町)</t>
    <rPh sb="4" eb="5">
      <t>キュウ</t>
    </rPh>
    <rPh sb="5" eb="8">
      <t>トクヤマシ</t>
    </rPh>
    <rPh sb="8" eb="10">
      <t>シュウヘン</t>
    </rPh>
    <rPh sb="10" eb="11">
      <t>ブ</t>
    </rPh>
    <phoneticPr fontId="2"/>
  </si>
  <si>
    <t>（旧徳山市中心部）部数合計</t>
    <rPh sb="1" eb="2">
      <t>キュウ</t>
    </rPh>
    <rPh sb="2" eb="4">
      <t>トクヤマ</t>
    </rPh>
    <rPh sb="4" eb="5">
      <t>シ</t>
    </rPh>
    <rPh sb="5" eb="7">
      <t>チュウシン</t>
    </rPh>
    <rPh sb="7" eb="8">
      <t>ブ</t>
    </rPh>
    <phoneticPr fontId="2"/>
  </si>
  <si>
    <t>（旧徳山市中心部）折込合計</t>
    <rPh sb="1" eb="2">
      <t>キュウ</t>
    </rPh>
    <rPh sb="2" eb="4">
      <t>トクヤマ</t>
    </rPh>
    <rPh sb="4" eb="5">
      <t>シ</t>
    </rPh>
    <rPh sb="5" eb="7">
      <t>チュウシン</t>
    </rPh>
    <rPh sb="7" eb="8">
      <t>ブ</t>
    </rPh>
    <phoneticPr fontId="2"/>
  </si>
  <si>
    <t>（旧徳山市周辺部）部数合計</t>
    <rPh sb="1" eb="2">
      <t>キュウ</t>
    </rPh>
    <rPh sb="2" eb="5">
      <t>トクヤマシ</t>
    </rPh>
    <rPh sb="5" eb="7">
      <t>シュウヘン</t>
    </rPh>
    <rPh sb="7" eb="8">
      <t>ブ</t>
    </rPh>
    <phoneticPr fontId="2"/>
  </si>
  <si>
    <t>（旧徳山市周辺部）折込合計</t>
    <rPh sb="1" eb="2">
      <t>キュウ</t>
    </rPh>
    <rPh sb="2" eb="5">
      <t>トクヤマシ</t>
    </rPh>
    <rPh sb="5" eb="7">
      <t>シュウヘン</t>
    </rPh>
    <rPh sb="7" eb="8">
      <t>ブ</t>
    </rPh>
    <phoneticPr fontId="2"/>
  </si>
  <si>
    <t>(旧新南陽市)折込合計</t>
    <rPh sb="1" eb="2">
      <t>キュウ</t>
    </rPh>
    <rPh sb="2" eb="5">
      <t>シンナンヨウ</t>
    </rPh>
    <phoneticPr fontId="2"/>
  </si>
  <si>
    <t>(旧新南陽市)部数合計</t>
    <rPh sb="1" eb="2">
      <t>キュウ</t>
    </rPh>
    <rPh sb="2" eb="5">
      <t>シンナンヨウ</t>
    </rPh>
    <phoneticPr fontId="2"/>
  </si>
  <si>
    <t>(旧熊毛町)部数合計</t>
    <rPh sb="1" eb="2">
      <t>キュウ</t>
    </rPh>
    <phoneticPr fontId="2"/>
  </si>
  <si>
    <t>(旧熊毛町)折込合計</t>
    <rPh sb="1" eb="2">
      <t>キュウ</t>
    </rPh>
    <phoneticPr fontId="2"/>
  </si>
  <si>
    <t>上関町</t>
    <rPh sb="0" eb="1">
      <t>ウエ</t>
    </rPh>
    <rPh sb="1" eb="2">
      <t>セキ</t>
    </rPh>
    <rPh sb="2" eb="3">
      <t>チョウ</t>
    </rPh>
    <phoneticPr fontId="2"/>
  </si>
  <si>
    <t>新山口東部</t>
    <rPh sb="0" eb="1">
      <t>シン</t>
    </rPh>
    <rPh sb="1" eb="3">
      <t>ヤマグチ</t>
    </rPh>
    <rPh sb="3" eb="4">
      <t>ヒガシ</t>
    </rPh>
    <rPh sb="4" eb="5">
      <t>ブ</t>
    </rPh>
    <phoneticPr fontId="2"/>
  </si>
  <si>
    <t>菊川</t>
    <rPh sb="0" eb="2">
      <t>キクカワ</t>
    </rPh>
    <phoneticPr fontId="2"/>
  </si>
  <si>
    <t>長門市(旧長門市)</t>
    <rPh sb="0" eb="3">
      <t>ナガトシ</t>
    </rPh>
    <rPh sb="4" eb="5">
      <t>キュウ</t>
    </rPh>
    <rPh sb="5" eb="8">
      <t>ナガトシ</t>
    </rPh>
    <phoneticPr fontId="2"/>
  </si>
  <si>
    <t>長門市(旧大津郡)</t>
    <rPh sb="0" eb="3">
      <t>ナガトシ</t>
    </rPh>
    <rPh sb="4" eb="5">
      <t>キュウ</t>
    </rPh>
    <rPh sb="5" eb="8">
      <t>オオツグン</t>
    </rPh>
    <phoneticPr fontId="2"/>
  </si>
  <si>
    <t>(旧大津郡)部数合計</t>
    <rPh sb="1" eb="2">
      <t>キュウ</t>
    </rPh>
    <rPh sb="2" eb="4">
      <t>オオツ</t>
    </rPh>
    <rPh sb="4" eb="5">
      <t>グン</t>
    </rPh>
    <phoneticPr fontId="2"/>
  </si>
  <si>
    <t>(旧大津郡)折込合計</t>
    <rPh sb="1" eb="2">
      <t>キュウ</t>
    </rPh>
    <rPh sb="2" eb="4">
      <t>オオツ</t>
    </rPh>
    <rPh sb="4" eb="5">
      <t>グン</t>
    </rPh>
    <phoneticPr fontId="2"/>
  </si>
  <si>
    <t>(旧長門市)部数合計</t>
    <rPh sb="1" eb="2">
      <t>キュウ</t>
    </rPh>
    <rPh sb="2" eb="5">
      <t>ナガトシ</t>
    </rPh>
    <phoneticPr fontId="2"/>
  </si>
  <si>
    <t>(旧長門市)折込合計</t>
    <rPh sb="1" eb="2">
      <t>キュウ</t>
    </rPh>
    <rPh sb="2" eb="5">
      <t>ナガトシ</t>
    </rPh>
    <phoneticPr fontId="2"/>
  </si>
  <si>
    <t>福賀</t>
    <rPh sb="0" eb="1">
      <t>フク</t>
    </rPh>
    <rPh sb="1" eb="2">
      <t>ガ</t>
    </rPh>
    <phoneticPr fontId="2"/>
  </si>
  <si>
    <t>弥富</t>
    <phoneticPr fontId="2"/>
  </si>
  <si>
    <t>高俣</t>
    <rPh sb="0" eb="1">
      <t>タカ</t>
    </rPh>
    <rPh sb="1" eb="2">
      <t>マタ</t>
    </rPh>
    <phoneticPr fontId="2"/>
  </si>
  <si>
    <t>吉部</t>
    <rPh sb="0" eb="1">
      <t>ヨシ</t>
    </rPh>
    <rPh sb="1" eb="2">
      <t>ベ</t>
    </rPh>
    <phoneticPr fontId="2"/>
  </si>
  <si>
    <t>宇田</t>
    <rPh sb="0" eb="1">
      <t>ウ</t>
    </rPh>
    <rPh sb="1" eb="2">
      <t>タ</t>
    </rPh>
    <phoneticPr fontId="2"/>
  </si>
  <si>
    <t>美川*</t>
    <rPh sb="0" eb="2">
      <t>ミカワ</t>
    </rPh>
    <phoneticPr fontId="2"/>
  </si>
  <si>
    <t>国</t>
    <rPh sb="0" eb="1">
      <t>クニ</t>
    </rPh>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</si>
  <si>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</si>
  <si>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</si>
  <si>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</si>
  <si>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</si>
  <si>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</si>
  <si>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</si>
  <si>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</si>
  <si>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</si>
  <si>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</si>
  <si>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11-10</t>
    <phoneticPr fontId="2"/>
  </si>
  <si>
    <t>11-11</t>
    <phoneticPr fontId="2"/>
  </si>
  <si>
    <t>岩国市（旧市内）</t>
    <rPh sb="4" eb="5">
      <t>キュウ</t>
    </rPh>
    <rPh sb="5" eb="7">
      <t>シナイ</t>
    </rPh>
    <phoneticPr fontId="2"/>
  </si>
  <si>
    <t>岩国市</t>
    <phoneticPr fontId="2"/>
  </si>
  <si>
    <t>（旧市内）部数合計</t>
    <rPh sb="1" eb="2">
      <t>キュウ</t>
    </rPh>
    <rPh sb="2" eb="4">
      <t>シナイ</t>
    </rPh>
    <phoneticPr fontId="2"/>
  </si>
  <si>
    <t>（旧市内）折込合計</t>
    <phoneticPr fontId="2"/>
  </si>
  <si>
    <t>(旧玖珂郡)部数合計</t>
    <rPh sb="1" eb="2">
      <t>キュウ</t>
    </rPh>
    <phoneticPr fontId="2"/>
  </si>
  <si>
    <t>(旧玖珂郡)折込合計</t>
    <phoneticPr fontId="2"/>
  </si>
  <si>
    <t>岩国市(旧玖珂郡)</t>
    <rPh sb="0" eb="3">
      <t>イワクニシ</t>
    </rPh>
    <rPh sb="4" eb="5">
      <t>キュウ</t>
    </rPh>
    <rPh sb="5" eb="8">
      <t>クガグン</t>
    </rPh>
    <phoneticPr fontId="2"/>
  </si>
  <si>
    <t>10,11</t>
    <phoneticPr fontId="2"/>
  </si>
  <si>
    <t>岩国市</t>
    <phoneticPr fontId="2"/>
  </si>
  <si>
    <t>岩国市</t>
    <rPh sb="0" eb="3">
      <t>イワクニシ</t>
    </rPh>
    <phoneticPr fontId="2"/>
  </si>
  <si>
    <t>大道</t>
    <rPh sb="0" eb="2">
      <t>オオミチ</t>
    </rPh>
    <phoneticPr fontId="2"/>
  </si>
  <si>
    <t>和佐*</t>
    <rPh sb="0" eb="1">
      <t>ワ</t>
    </rPh>
    <rPh sb="1" eb="2">
      <t>サ</t>
    </rPh>
    <phoneticPr fontId="2"/>
  </si>
  <si>
    <t>佐賀*</t>
    <rPh sb="0" eb="2">
      <t>サガ</t>
    </rPh>
    <phoneticPr fontId="2"/>
  </si>
  <si>
    <t>小松*</t>
    <rPh sb="0" eb="2">
      <t>コマツ</t>
    </rPh>
    <phoneticPr fontId="2"/>
  </si>
  <si>
    <t>森野*</t>
    <rPh sb="0" eb="2">
      <t>モリノ</t>
    </rPh>
    <phoneticPr fontId="2"/>
  </si>
  <si>
    <t>豊田前*</t>
    <rPh sb="0" eb="2">
      <t>トヨタ</t>
    </rPh>
    <rPh sb="2" eb="3">
      <t>マエ</t>
    </rPh>
    <phoneticPr fontId="2"/>
  </si>
  <si>
    <t>美祢*</t>
    <rPh sb="0" eb="2">
      <t>ミネ</t>
    </rPh>
    <phoneticPr fontId="2"/>
  </si>
  <si>
    <t>伊陸*</t>
    <rPh sb="0" eb="1">
      <t>イ</t>
    </rPh>
    <rPh sb="1" eb="2">
      <t>リク</t>
    </rPh>
    <phoneticPr fontId="2"/>
  </si>
  <si>
    <t>【山口】</t>
    <rPh sb="1" eb="3">
      <t>ヤマグチ</t>
    </rPh>
    <phoneticPr fontId="2"/>
  </si>
  <si>
    <t>美祢市(旧美祢市)</t>
    <rPh sb="4" eb="5">
      <t>キュウ</t>
    </rPh>
    <rPh sb="5" eb="8">
      <t>ミネシ</t>
    </rPh>
    <phoneticPr fontId="2"/>
  </si>
  <si>
    <t>(旧美祢市)部数合計</t>
    <rPh sb="1" eb="2">
      <t>キュウ</t>
    </rPh>
    <phoneticPr fontId="2"/>
  </si>
  <si>
    <t>(旧美祢市)折込合計</t>
    <phoneticPr fontId="2"/>
  </si>
  <si>
    <t>(旧美祢郡)部数合計</t>
    <rPh sb="1" eb="2">
      <t>キュウ</t>
    </rPh>
    <rPh sb="2" eb="4">
      <t>ミネ</t>
    </rPh>
    <rPh sb="4" eb="5">
      <t>グン</t>
    </rPh>
    <phoneticPr fontId="2"/>
  </si>
  <si>
    <t>(旧美祢郡)折込合計</t>
    <phoneticPr fontId="2"/>
  </si>
  <si>
    <t>美祢市(旧美祢郡)</t>
    <rPh sb="0" eb="3">
      <t>ミネシ</t>
    </rPh>
    <phoneticPr fontId="2"/>
  </si>
  <si>
    <t>特牛</t>
    <rPh sb="0" eb="1">
      <t>トク</t>
    </rPh>
    <rPh sb="1" eb="2">
      <t>ウシ</t>
    </rPh>
    <phoneticPr fontId="2"/>
  </si>
  <si>
    <t>厚南*</t>
    <rPh sb="0" eb="1">
      <t>アツシ</t>
    </rPh>
    <rPh sb="1" eb="2">
      <t>ミナミ</t>
    </rPh>
    <phoneticPr fontId="2"/>
  </si>
  <si>
    <t>　　　西日本新聞</t>
    <rPh sb="3" eb="4">
      <t>ニシ</t>
    </rPh>
    <rPh sb="4" eb="6">
      <t>ニホン</t>
    </rPh>
    <phoneticPr fontId="2"/>
  </si>
  <si>
    <t>厚紙</t>
    <rPh sb="0" eb="1">
      <t>アツ</t>
    </rPh>
    <rPh sb="1" eb="2">
      <t>ガミ</t>
    </rPh>
    <phoneticPr fontId="2"/>
  </si>
  <si>
    <t>通常</t>
    <rPh sb="0" eb="2">
      <t>ツウジョウ</t>
    </rPh>
    <phoneticPr fontId="2"/>
  </si>
  <si>
    <t>Ｂ４厚</t>
    <rPh sb="2" eb="3">
      <t>アツシ</t>
    </rPh>
    <phoneticPr fontId="2"/>
  </si>
  <si>
    <t>Ｂ４</t>
    <phoneticPr fontId="2"/>
  </si>
  <si>
    <t>Ｂ３厚</t>
    <rPh sb="2" eb="3">
      <t>アツシ</t>
    </rPh>
    <phoneticPr fontId="2"/>
  </si>
  <si>
    <t>Ｂ２厚</t>
    <rPh sb="2" eb="3">
      <t>アツシ</t>
    </rPh>
    <phoneticPr fontId="2"/>
  </si>
  <si>
    <t>防府市・宇部市・山陽小野田市・萩市・阿武郡・長門市・美祢市・下関市</t>
    <rPh sb="0" eb="3">
      <t>ホウフシ</t>
    </rPh>
    <phoneticPr fontId="2"/>
  </si>
  <si>
    <t>防府市・宇部市・山陽小野田市・萩市・阿武郡・長門市・美祢市・下関市</t>
    <rPh sb="0" eb="3">
      <t>ホウフシ</t>
    </rPh>
    <rPh sb="4" eb="7">
      <t>ウベシ</t>
    </rPh>
    <rPh sb="8" eb="10">
      <t>サンヨウ</t>
    </rPh>
    <rPh sb="10" eb="14">
      <t>オノダシ</t>
    </rPh>
    <rPh sb="15" eb="17">
      <t>ハギシ</t>
    </rPh>
    <rPh sb="18" eb="21">
      <t>アブグン</t>
    </rPh>
    <rPh sb="22" eb="25">
      <t>ナガトシ</t>
    </rPh>
    <rPh sb="26" eb="29">
      <t>ミネシ</t>
    </rPh>
    <rPh sb="30" eb="33">
      <t>シモノセキシ</t>
    </rPh>
    <phoneticPr fontId="2"/>
  </si>
  <si>
    <t>※削除しないでください。（67行-139行まで選択してセルの高さを表示しないにしてください）</t>
    <rPh sb="1" eb="3">
      <t>サクジョ</t>
    </rPh>
    <rPh sb="15" eb="16">
      <t>ギョウ</t>
    </rPh>
    <rPh sb="20" eb="21">
      <t>ギョウ</t>
    </rPh>
    <rPh sb="23" eb="25">
      <t>センタク</t>
    </rPh>
    <rPh sb="30" eb="31">
      <t>タカ</t>
    </rPh>
    <rPh sb="33" eb="35">
      <t>ヒョウジ</t>
    </rPh>
    <phoneticPr fontId="2"/>
  </si>
  <si>
    <t>新岩国*</t>
    <rPh sb="0" eb="1">
      <t>シン</t>
    </rPh>
    <rPh sb="1" eb="3">
      <t>イワクニ</t>
    </rPh>
    <phoneticPr fontId="2"/>
  </si>
  <si>
    <t>山口県部数表</t>
    <rPh sb="0" eb="2">
      <t>ヤマグチ</t>
    </rPh>
    <phoneticPr fontId="2"/>
  </si>
  <si>
    <t>小野田*</t>
    <rPh sb="0" eb="3">
      <t>オノダ</t>
    </rPh>
    <phoneticPr fontId="2"/>
  </si>
  <si>
    <t>妻崎*</t>
    <rPh sb="0" eb="1">
      <t>ツマ</t>
    </rPh>
    <rPh sb="1" eb="2">
      <t>サキ</t>
    </rPh>
    <phoneticPr fontId="2"/>
  </si>
  <si>
    <t>真長田</t>
    <phoneticPr fontId="2"/>
  </si>
  <si>
    <t>山</t>
    <rPh sb="0" eb="1">
      <t>ヤマ</t>
    </rPh>
    <phoneticPr fontId="2"/>
  </si>
  <si>
    <t>口</t>
    <rPh sb="0" eb="1">
      <t>グチ</t>
    </rPh>
    <phoneticPr fontId="2"/>
  </si>
  <si>
    <t>山口市（旧阿東町）</t>
    <rPh sb="4" eb="5">
      <t>キュウ</t>
    </rPh>
    <rPh sb="5" eb="8">
      <t>アトウチョウ</t>
    </rPh>
    <phoneticPr fontId="2"/>
  </si>
  <si>
    <t>（旧阿東町）部数合計</t>
    <phoneticPr fontId="2"/>
  </si>
  <si>
    <t>（旧阿東町）折込合計</t>
    <phoneticPr fontId="2"/>
  </si>
  <si>
    <t>旧阿東町計</t>
    <phoneticPr fontId="2"/>
  </si>
  <si>
    <t>旧阿東町計</t>
    <rPh sb="4" eb="5">
      <t>ケイ</t>
    </rPh>
    <phoneticPr fontId="2"/>
  </si>
  <si>
    <t>山口市合計</t>
    <rPh sb="0" eb="3">
      <t>ヤマグチシ</t>
    </rPh>
    <rPh sb="3" eb="5">
      <t>ゴウケイ</t>
    </rPh>
    <phoneticPr fontId="2"/>
  </si>
  <si>
    <t>1,2</t>
    <phoneticPr fontId="2"/>
  </si>
  <si>
    <t>防府中央*</t>
    <rPh sb="0" eb="2">
      <t>ホウフ</t>
    </rPh>
    <rPh sb="2" eb="4">
      <t>チュウオウ</t>
    </rPh>
    <phoneticPr fontId="2"/>
  </si>
  <si>
    <t>三田尻*</t>
    <rPh sb="0" eb="2">
      <t>ミタ</t>
    </rPh>
    <rPh sb="2" eb="3">
      <t>シリ</t>
    </rPh>
    <phoneticPr fontId="2"/>
  </si>
  <si>
    <t>防府南部*</t>
    <rPh sb="0" eb="2">
      <t>ホウフ</t>
    </rPh>
    <rPh sb="2" eb="4">
      <t>ナンブ</t>
    </rPh>
    <phoneticPr fontId="2"/>
  </si>
  <si>
    <t>防府西部*</t>
    <rPh sb="0" eb="2">
      <t>ホウフ</t>
    </rPh>
    <rPh sb="2" eb="4">
      <t>セイブ</t>
    </rPh>
    <phoneticPr fontId="2"/>
  </si>
  <si>
    <t>防府東部*</t>
    <rPh sb="0" eb="1">
      <t>ボウ</t>
    </rPh>
    <rPh sb="1" eb="2">
      <t>フ</t>
    </rPh>
    <rPh sb="2" eb="4">
      <t>トウブ</t>
    </rPh>
    <phoneticPr fontId="2"/>
  </si>
  <si>
    <t>生雲*</t>
    <phoneticPr fontId="2"/>
  </si>
  <si>
    <t>地福*</t>
    <phoneticPr fontId="2"/>
  </si>
  <si>
    <t>岐波*</t>
    <rPh sb="0" eb="1">
      <t>キロ</t>
    </rPh>
    <rPh sb="1" eb="2">
      <t>ナミ</t>
    </rPh>
    <phoneticPr fontId="2"/>
  </si>
  <si>
    <t>真長田</t>
    <rPh sb="0" eb="1">
      <t>マ</t>
    </rPh>
    <rPh sb="1" eb="3">
      <t>オサダ</t>
    </rPh>
    <phoneticPr fontId="2"/>
  </si>
  <si>
    <t>須佐M</t>
    <rPh sb="0" eb="2">
      <t>スサ</t>
    </rPh>
    <phoneticPr fontId="2"/>
  </si>
  <si>
    <t>美祢北*</t>
    <rPh sb="0" eb="2">
      <t>ミネ</t>
    </rPh>
    <rPh sb="2" eb="3">
      <t>キタ</t>
    </rPh>
    <phoneticPr fontId="2"/>
  </si>
  <si>
    <t>厚南*</t>
    <rPh sb="0" eb="1">
      <t>アツ</t>
    </rPh>
    <rPh sb="1" eb="2">
      <t>ミナミ</t>
    </rPh>
    <phoneticPr fontId="2"/>
  </si>
  <si>
    <t>小郡南部*</t>
    <rPh sb="0" eb="2">
      <t>オゴオリ</t>
    </rPh>
    <rPh sb="2" eb="4">
      <t>ナンブ</t>
    </rPh>
    <phoneticPr fontId="2"/>
  </si>
  <si>
    <t>岩国藤生*</t>
    <rPh sb="0" eb="2">
      <t>イワクニ</t>
    </rPh>
    <phoneticPr fontId="2"/>
  </si>
  <si>
    <t>岩国東部</t>
    <rPh sb="2" eb="4">
      <t>トウブ</t>
    </rPh>
    <phoneticPr fontId="2"/>
  </si>
  <si>
    <t>岩国北美和*</t>
    <rPh sb="0" eb="2">
      <t>イワクニ</t>
    </rPh>
    <rPh sb="2" eb="3">
      <t>キタ</t>
    </rPh>
    <rPh sb="3" eb="5">
      <t>ミワ</t>
    </rPh>
    <phoneticPr fontId="2"/>
  </si>
  <si>
    <t>（嘉川・二島・名田島含む）</t>
    <rPh sb="1" eb="2">
      <t>カ</t>
    </rPh>
    <rPh sb="2" eb="3">
      <t>カワ</t>
    </rPh>
    <rPh sb="4" eb="5">
      <t>フタ</t>
    </rPh>
    <rPh sb="5" eb="6">
      <t>シマ</t>
    </rPh>
    <rPh sb="7" eb="8">
      <t>ナ</t>
    </rPh>
    <rPh sb="8" eb="9">
      <t>タ</t>
    </rPh>
    <rPh sb="9" eb="10">
      <t>シマ</t>
    </rPh>
    <rPh sb="10" eb="11">
      <t>フク</t>
    </rPh>
    <phoneticPr fontId="2"/>
  </si>
  <si>
    <t>（陶・鋳銭司含む）</t>
    <rPh sb="1" eb="2">
      <t>トウ</t>
    </rPh>
    <rPh sb="6" eb="7">
      <t>フク</t>
    </rPh>
    <phoneticPr fontId="2"/>
  </si>
  <si>
    <t>（嘉川・名田島含む）</t>
    <rPh sb="1" eb="2">
      <t>ヨシミ</t>
    </rPh>
    <rPh sb="2" eb="3">
      <t>カワ</t>
    </rPh>
    <rPh sb="4" eb="5">
      <t>ナ</t>
    </rPh>
    <rPh sb="5" eb="6">
      <t>タ</t>
    </rPh>
    <rPh sb="6" eb="7">
      <t>シマ</t>
    </rPh>
    <rPh sb="7" eb="8">
      <t>フク</t>
    </rPh>
    <phoneticPr fontId="2"/>
  </si>
  <si>
    <t>大内*</t>
    <rPh sb="0" eb="2">
      <t>オオウチ</t>
    </rPh>
    <phoneticPr fontId="2"/>
  </si>
  <si>
    <t>弥富*</t>
    <phoneticPr fontId="2"/>
  </si>
  <si>
    <t>江崎*</t>
    <phoneticPr fontId="2"/>
  </si>
  <si>
    <t>江崎</t>
    <phoneticPr fontId="2"/>
  </si>
  <si>
    <t>三見*</t>
    <rPh sb="0" eb="1">
      <t>サン</t>
    </rPh>
    <rPh sb="1" eb="2">
      <t>ミ</t>
    </rPh>
    <phoneticPr fontId="2"/>
  </si>
  <si>
    <t>須佐*</t>
    <phoneticPr fontId="2"/>
  </si>
  <si>
    <t>平生*</t>
    <rPh sb="0" eb="1">
      <t>ヒラ</t>
    </rPh>
    <rPh sb="1" eb="2">
      <t>イ</t>
    </rPh>
    <phoneticPr fontId="2"/>
  </si>
  <si>
    <t>久賀*</t>
    <rPh sb="0" eb="2">
      <t>クガ</t>
    </rPh>
    <phoneticPr fontId="2"/>
  </si>
  <si>
    <t>特牛*</t>
    <rPh sb="0" eb="1">
      <t>トク</t>
    </rPh>
    <rPh sb="1" eb="2">
      <t>ウシ</t>
    </rPh>
    <phoneticPr fontId="2"/>
  </si>
  <si>
    <t>（小鯖・仁保含む）</t>
    <rPh sb="1" eb="2">
      <t>チイ</t>
    </rPh>
    <rPh sb="2" eb="3">
      <t>サバ</t>
    </rPh>
    <rPh sb="4" eb="5">
      <t>ニ</t>
    </rPh>
    <rPh sb="5" eb="6">
      <t>ホ</t>
    </rPh>
    <rPh sb="6" eb="7">
      <t>フク</t>
    </rPh>
    <phoneticPr fontId="2"/>
  </si>
  <si>
    <t>（仙崎含む）</t>
    <rPh sb="1" eb="3">
      <t>センザキ</t>
    </rPh>
    <rPh sb="3" eb="4">
      <t>フク</t>
    </rPh>
    <phoneticPr fontId="2"/>
  </si>
  <si>
    <t>（東新下関含む）</t>
    <rPh sb="1" eb="2">
      <t>ヒガシ</t>
    </rPh>
    <rPh sb="2" eb="3">
      <t>シン</t>
    </rPh>
    <rPh sb="3" eb="5">
      <t>シモノセキ</t>
    </rPh>
    <rPh sb="5" eb="6">
      <t>フク</t>
    </rPh>
    <phoneticPr fontId="2"/>
  </si>
  <si>
    <t>田布施*</t>
    <rPh sb="0" eb="3">
      <t>タブセ</t>
    </rPh>
    <phoneticPr fontId="2"/>
  </si>
  <si>
    <t>由宇神代</t>
    <rPh sb="0" eb="2">
      <t>ユウ</t>
    </rPh>
    <rPh sb="2" eb="4">
      <t>コウジロ</t>
    </rPh>
    <phoneticPr fontId="2"/>
  </si>
  <si>
    <t>安下庄*</t>
    <rPh sb="0" eb="1">
      <t>ヤス</t>
    </rPh>
    <rPh sb="1" eb="2">
      <t>シタ</t>
    </rPh>
    <rPh sb="2" eb="3">
      <t>ショウ</t>
    </rPh>
    <phoneticPr fontId="2"/>
  </si>
  <si>
    <t>西岩国*</t>
    <rPh sb="1" eb="3">
      <t>イワクニ</t>
    </rPh>
    <phoneticPr fontId="2"/>
  </si>
  <si>
    <t>光駅前</t>
    <rPh sb="0" eb="1">
      <t>ヒカリ</t>
    </rPh>
    <rPh sb="1" eb="3">
      <t>エキマエ</t>
    </rPh>
    <phoneticPr fontId="2"/>
  </si>
  <si>
    <t>萩*</t>
    <rPh sb="0" eb="1">
      <t>ハギ</t>
    </rPh>
    <phoneticPr fontId="2"/>
  </si>
  <si>
    <t>熊毛平生</t>
    <rPh sb="0" eb="2">
      <t>クマゲ</t>
    </rPh>
    <rPh sb="2" eb="3">
      <t>ヒラ</t>
    </rPh>
    <rPh sb="3" eb="4">
      <t>イ</t>
    </rPh>
    <phoneticPr fontId="2"/>
  </si>
  <si>
    <t>山口中央・宮野</t>
    <rPh sb="0" eb="2">
      <t>ヤマグチ</t>
    </rPh>
    <rPh sb="2" eb="4">
      <t>チュウオウ</t>
    </rPh>
    <rPh sb="5" eb="7">
      <t>ミヤノ</t>
    </rPh>
    <phoneticPr fontId="2"/>
  </si>
  <si>
    <t>周南北部*</t>
    <rPh sb="0" eb="1">
      <t>シュウ</t>
    </rPh>
    <rPh sb="1" eb="2">
      <t>ナン</t>
    </rPh>
    <rPh sb="2" eb="4">
      <t>ホクブ</t>
    </rPh>
    <phoneticPr fontId="2"/>
  </si>
  <si>
    <t>宇部東部*</t>
    <rPh sb="0" eb="2">
      <t>ウベ</t>
    </rPh>
    <rPh sb="2" eb="4">
      <t>トウブ</t>
    </rPh>
    <phoneticPr fontId="2"/>
  </si>
  <si>
    <t>小野田南部*</t>
    <rPh sb="0" eb="3">
      <t>オノダ</t>
    </rPh>
    <rPh sb="3" eb="5">
      <t>ナンブ</t>
    </rPh>
    <phoneticPr fontId="2"/>
  </si>
  <si>
    <t>新椋野</t>
    <rPh sb="0" eb="1">
      <t>シン</t>
    </rPh>
    <rPh sb="1" eb="3">
      <t>リョウノ</t>
    </rPh>
    <phoneticPr fontId="2"/>
  </si>
  <si>
    <t>（吉部含む）</t>
    <rPh sb="1" eb="2">
      <t>ヨシ</t>
    </rPh>
    <rPh sb="2" eb="3">
      <t>ブ</t>
    </rPh>
    <rPh sb="3" eb="4">
      <t>フク</t>
    </rPh>
    <phoneticPr fontId="2"/>
  </si>
  <si>
    <t>新南陽*</t>
    <rPh sb="0" eb="3">
      <t>シンナンヨウ</t>
    </rPh>
    <phoneticPr fontId="2"/>
  </si>
  <si>
    <t>南岩国*</t>
    <rPh sb="0" eb="3">
      <t>ミナミイワクニ</t>
    </rPh>
    <phoneticPr fontId="2"/>
  </si>
  <si>
    <t>（二島含む）</t>
    <rPh sb="1" eb="2">
      <t>フタ</t>
    </rPh>
    <rPh sb="2" eb="3">
      <t>シマ</t>
    </rPh>
    <rPh sb="3" eb="4">
      <t>フク</t>
    </rPh>
    <phoneticPr fontId="2"/>
  </si>
  <si>
    <t>（陶・鋳銭司・二島含む）</t>
    <rPh sb="1" eb="2">
      <t>トウ</t>
    </rPh>
    <rPh sb="7" eb="8">
      <t>フタ</t>
    </rPh>
    <rPh sb="8" eb="9">
      <t>シマ</t>
    </rPh>
    <rPh sb="9" eb="10">
      <t>フク</t>
    </rPh>
    <phoneticPr fontId="2"/>
  </si>
  <si>
    <t>奈古*</t>
    <phoneticPr fontId="2"/>
  </si>
  <si>
    <t>（山の田含む）</t>
    <rPh sb="1" eb="2">
      <t>ヤマ</t>
    </rPh>
    <rPh sb="3" eb="4">
      <t>タ</t>
    </rPh>
    <rPh sb="4" eb="5">
      <t>フク</t>
    </rPh>
    <phoneticPr fontId="2"/>
  </si>
  <si>
    <t>柳井*</t>
    <rPh sb="0" eb="2">
      <t>ヤナイ</t>
    </rPh>
    <phoneticPr fontId="2"/>
  </si>
  <si>
    <t>豊北</t>
    <rPh sb="0" eb="1">
      <t>トヨ</t>
    </rPh>
    <rPh sb="1" eb="2">
      <t>キタ</t>
    </rPh>
    <phoneticPr fontId="2"/>
  </si>
  <si>
    <t>山口東・宮野*</t>
    <rPh sb="0" eb="2">
      <t>ヤマグチ</t>
    </rPh>
    <rPh sb="2" eb="3">
      <t>ヒガシ</t>
    </rPh>
    <rPh sb="4" eb="6">
      <t>ミヤノ</t>
    </rPh>
    <phoneticPr fontId="2"/>
  </si>
  <si>
    <t>西*</t>
    <rPh sb="0" eb="1">
      <t>ニシ</t>
    </rPh>
    <phoneticPr fontId="2"/>
  </si>
  <si>
    <t>湯田*</t>
    <rPh sb="0" eb="1">
      <t>ユ</t>
    </rPh>
    <rPh sb="1" eb="2">
      <t>タ</t>
    </rPh>
    <phoneticPr fontId="2"/>
  </si>
  <si>
    <t>湯田北*</t>
    <rPh sb="0" eb="1">
      <t>ユ</t>
    </rPh>
    <rPh sb="1" eb="2">
      <t>タ</t>
    </rPh>
    <rPh sb="2" eb="3">
      <t>キタ</t>
    </rPh>
    <phoneticPr fontId="2"/>
  </si>
  <si>
    <t>吉敷・大歳*</t>
    <rPh sb="0" eb="1">
      <t>ヨシ</t>
    </rPh>
    <rPh sb="1" eb="2">
      <t>シキ</t>
    </rPh>
    <phoneticPr fontId="2"/>
  </si>
  <si>
    <t>平川*</t>
    <rPh sb="0" eb="2">
      <t>ヒラカワ</t>
    </rPh>
    <phoneticPr fontId="2"/>
  </si>
  <si>
    <t>小郡*</t>
    <rPh sb="0" eb="2">
      <t>オゴオリ</t>
    </rPh>
    <phoneticPr fontId="2"/>
  </si>
  <si>
    <t>高千帆*</t>
    <rPh sb="0" eb="2">
      <t>タカチホ</t>
    </rPh>
    <rPh sb="2" eb="3">
      <t>ホ</t>
    </rPh>
    <phoneticPr fontId="2"/>
  </si>
  <si>
    <t>埴生*</t>
    <rPh sb="0" eb="1">
      <t>ショク</t>
    </rPh>
    <rPh sb="1" eb="2">
      <t>イ</t>
    </rPh>
    <phoneticPr fontId="2"/>
  </si>
  <si>
    <t>防府北部*</t>
    <rPh sb="0" eb="2">
      <t>ホウフ</t>
    </rPh>
    <rPh sb="2" eb="4">
      <t>ホクブ</t>
    </rPh>
    <phoneticPr fontId="2"/>
  </si>
  <si>
    <t>長門*</t>
    <rPh sb="0" eb="2">
      <t>ナガト</t>
    </rPh>
    <phoneticPr fontId="2"/>
  </si>
  <si>
    <t>仙崎*</t>
    <rPh sb="0" eb="2">
      <t>センザキ</t>
    </rPh>
    <phoneticPr fontId="2"/>
  </si>
  <si>
    <t>三隅*</t>
    <rPh sb="0" eb="2">
      <t>ミスミ</t>
    </rPh>
    <phoneticPr fontId="2"/>
  </si>
  <si>
    <t>古市*</t>
    <rPh sb="0" eb="1">
      <t>フルウチ</t>
    </rPh>
    <rPh sb="1" eb="2">
      <t>イチ</t>
    </rPh>
    <phoneticPr fontId="2"/>
  </si>
  <si>
    <t>富田*</t>
    <rPh sb="0" eb="2">
      <t>トミタ</t>
    </rPh>
    <phoneticPr fontId="2"/>
  </si>
  <si>
    <t>下松*</t>
    <rPh sb="0" eb="2">
      <t>クダマツ</t>
    </rPh>
    <phoneticPr fontId="2"/>
  </si>
  <si>
    <t>宮前*</t>
    <rPh sb="0" eb="2">
      <t>ミヤマエ</t>
    </rPh>
    <phoneticPr fontId="2"/>
  </si>
  <si>
    <t>光*</t>
    <rPh sb="0" eb="1">
      <t>ヒカリ</t>
    </rPh>
    <phoneticPr fontId="2"/>
  </si>
  <si>
    <t>室積*</t>
    <rPh sb="0" eb="1">
      <t>ムロ</t>
    </rPh>
    <rPh sb="1" eb="2">
      <t>ヅ</t>
    </rPh>
    <phoneticPr fontId="2"/>
  </si>
  <si>
    <t>下関西部*</t>
    <rPh sb="0" eb="2">
      <t>シモノセキ</t>
    </rPh>
    <rPh sb="2" eb="4">
      <t>セイブ</t>
    </rPh>
    <phoneticPr fontId="2"/>
  </si>
  <si>
    <t>山の田*</t>
    <rPh sb="0" eb="1">
      <t>ヤマ</t>
    </rPh>
    <rPh sb="2" eb="3">
      <t>タ</t>
    </rPh>
    <phoneticPr fontId="2"/>
  </si>
  <si>
    <t>新下関*</t>
    <rPh sb="0" eb="1">
      <t>シン</t>
    </rPh>
    <rPh sb="1" eb="3">
      <t>シモノセキ</t>
    </rPh>
    <phoneticPr fontId="2"/>
  </si>
  <si>
    <t>綾羅木*</t>
    <rPh sb="0" eb="1">
      <t>アヤ</t>
    </rPh>
    <rPh sb="1" eb="2">
      <t>ラ</t>
    </rPh>
    <rPh sb="2" eb="3">
      <t>キ</t>
    </rPh>
    <phoneticPr fontId="2"/>
  </si>
  <si>
    <t>川中*</t>
    <rPh sb="0" eb="2">
      <t>カワナカ</t>
    </rPh>
    <phoneticPr fontId="2"/>
  </si>
  <si>
    <t>安岡*</t>
    <rPh sb="0" eb="2">
      <t>ヤスオカ</t>
    </rPh>
    <phoneticPr fontId="2"/>
  </si>
  <si>
    <t>吉見*</t>
    <rPh sb="0" eb="1">
      <t>ヨシ</t>
    </rPh>
    <rPh sb="1" eb="2">
      <t>ミ</t>
    </rPh>
    <phoneticPr fontId="2"/>
  </si>
  <si>
    <t>彦島*</t>
    <rPh sb="0" eb="1">
      <t>ヒコ</t>
    </rPh>
    <rPh sb="1" eb="2">
      <t>シマ</t>
    </rPh>
    <phoneticPr fontId="2"/>
  </si>
  <si>
    <t>長府西部*</t>
    <rPh sb="0" eb="1">
      <t>ナガ</t>
    </rPh>
    <rPh sb="1" eb="2">
      <t>フ</t>
    </rPh>
    <rPh sb="2" eb="4">
      <t>セイブ</t>
    </rPh>
    <phoneticPr fontId="2"/>
  </si>
  <si>
    <t>長府東部*</t>
    <rPh sb="0" eb="1">
      <t>ナガ</t>
    </rPh>
    <rPh sb="1" eb="2">
      <t>フ</t>
    </rPh>
    <phoneticPr fontId="2"/>
  </si>
  <si>
    <t>豊田*</t>
    <rPh sb="0" eb="2">
      <t>トヨタ</t>
    </rPh>
    <phoneticPr fontId="2"/>
  </si>
  <si>
    <t>菊川*</t>
    <rPh sb="0" eb="2">
      <t>キクカワ</t>
    </rPh>
    <phoneticPr fontId="2"/>
  </si>
  <si>
    <t>黒井*</t>
    <rPh sb="0" eb="1">
      <t>クロ</t>
    </rPh>
    <rPh sb="1" eb="2">
      <t>イ</t>
    </rPh>
    <phoneticPr fontId="2"/>
  </si>
  <si>
    <t>川棚*</t>
    <rPh sb="0" eb="1">
      <t>カワ</t>
    </rPh>
    <rPh sb="1" eb="2">
      <t>タナ</t>
    </rPh>
    <phoneticPr fontId="2"/>
  </si>
  <si>
    <t>（陶・鋳銭司・名田島含む）</t>
    <rPh sb="7" eb="8">
      <t>ナ</t>
    </rPh>
    <rPh sb="8" eb="9">
      <t>タ</t>
    </rPh>
    <rPh sb="9" eb="10">
      <t>シマ</t>
    </rPh>
    <rPh sb="10" eb="11">
      <t>フク</t>
    </rPh>
    <phoneticPr fontId="2"/>
  </si>
  <si>
    <t>徳山中央*</t>
    <rPh sb="0" eb="2">
      <t>トクヤマ</t>
    </rPh>
    <rPh sb="2" eb="4">
      <t>チュウオウ</t>
    </rPh>
    <phoneticPr fontId="2"/>
  </si>
  <si>
    <t>徳山*</t>
    <rPh sb="0" eb="2">
      <t>トクヤマ</t>
    </rPh>
    <phoneticPr fontId="2"/>
  </si>
  <si>
    <t>下松北部*</t>
    <rPh sb="0" eb="2">
      <t>クダマツ</t>
    </rPh>
    <rPh sb="2" eb="3">
      <t>キタ</t>
    </rPh>
    <rPh sb="3" eb="4">
      <t>ブ</t>
    </rPh>
    <phoneticPr fontId="2"/>
  </si>
  <si>
    <t>山口東部*</t>
    <rPh sb="0" eb="2">
      <t>ヤマグチ</t>
    </rPh>
    <rPh sb="2" eb="4">
      <t>トウブ</t>
    </rPh>
    <phoneticPr fontId="2"/>
  </si>
  <si>
    <t>新山口南*</t>
    <rPh sb="0" eb="1">
      <t>シン</t>
    </rPh>
    <rPh sb="1" eb="3">
      <t>ヤマグチ</t>
    </rPh>
    <rPh sb="3" eb="4">
      <t>ミナミ</t>
    </rPh>
    <phoneticPr fontId="2"/>
  </si>
  <si>
    <t>華城*</t>
    <rPh sb="0" eb="1">
      <t>ハナ</t>
    </rPh>
    <rPh sb="1" eb="2">
      <t>シロ</t>
    </rPh>
    <phoneticPr fontId="2"/>
  </si>
  <si>
    <t>牟礼*</t>
    <rPh sb="0" eb="2">
      <t>ムレ</t>
    </rPh>
    <phoneticPr fontId="2"/>
  </si>
  <si>
    <t>西岐波*</t>
    <rPh sb="0" eb="1">
      <t>ニシ</t>
    </rPh>
    <rPh sb="1" eb="2">
      <t>ブンキ</t>
    </rPh>
    <rPh sb="2" eb="3">
      <t>ナミ</t>
    </rPh>
    <phoneticPr fontId="2"/>
  </si>
  <si>
    <t>空港*</t>
    <rPh sb="0" eb="2">
      <t>クウコウ</t>
    </rPh>
    <phoneticPr fontId="2"/>
  </si>
  <si>
    <t>東新川*</t>
    <rPh sb="0" eb="1">
      <t>ヒガシ</t>
    </rPh>
    <rPh sb="1" eb="2">
      <t>シン</t>
    </rPh>
    <rPh sb="2" eb="3">
      <t>カワ</t>
    </rPh>
    <phoneticPr fontId="2"/>
  </si>
  <si>
    <t>琴芝*</t>
    <rPh sb="0" eb="1">
      <t>コト</t>
    </rPh>
    <rPh sb="1" eb="2">
      <t>シバ</t>
    </rPh>
    <phoneticPr fontId="2"/>
  </si>
  <si>
    <t>宇部西部*</t>
    <rPh sb="0" eb="2">
      <t>ウベ</t>
    </rPh>
    <rPh sb="2" eb="4">
      <t>セイブ</t>
    </rPh>
    <phoneticPr fontId="2"/>
  </si>
  <si>
    <t>厚東*</t>
    <rPh sb="0" eb="2">
      <t>コウトウ</t>
    </rPh>
    <phoneticPr fontId="2"/>
  </si>
  <si>
    <t>花岡*</t>
    <rPh sb="0" eb="2">
      <t>ハナオカ</t>
    </rPh>
    <phoneticPr fontId="2"/>
  </si>
  <si>
    <t>光中央*</t>
    <rPh sb="1" eb="3">
      <t>チュウオウ</t>
    </rPh>
    <phoneticPr fontId="2"/>
  </si>
  <si>
    <t>光井*</t>
    <rPh sb="0" eb="1">
      <t>ヒカリ</t>
    </rPh>
    <rPh sb="1" eb="2">
      <t>イ</t>
    </rPh>
    <phoneticPr fontId="2"/>
  </si>
  <si>
    <t>三島*</t>
    <rPh sb="0" eb="2">
      <t>ミシマ</t>
    </rPh>
    <phoneticPr fontId="2"/>
  </si>
  <si>
    <t>岩国東部*</t>
    <rPh sb="0" eb="2">
      <t>イワクニ</t>
    </rPh>
    <rPh sb="2" eb="4">
      <t>トウブ</t>
    </rPh>
    <phoneticPr fontId="2"/>
  </si>
  <si>
    <t>下関東部*</t>
    <rPh sb="0" eb="2">
      <t>シモノセキ</t>
    </rPh>
    <rPh sb="2" eb="4">
      <t>トウブ</t>
    </rPh>
    <phoneticPr fontId="2"/>
  </si>
  <si>
    <t>新椋野*</t>
    <rPh sb="0" eb="1">
      <t>シン</t>
    </rPh>
    <rPh sb="1" eb="2">
      <t>ムク</t>
    </rPh>
    <rPh sb="2" eb="3">
      <t>ノ</t>
    </rPh>
    <phoneticPr fontId="2"/>
  </si>
  <si>
    <t>武久*</t>
    <rPh sb="0" eb="2">
      <t>タケヒサ</t>
    </rPh>
    <phoneticPr fontId="2"/>
  </si>
  <si>
    <t>姫ノ水*</t>
    <rPh sb="0" eb="1">
      <t>ヒメ</t>
    </rPh>
    <rPh sb="2" eb="3">
      <t>ミズ</t>
    </rPh>
    <phoneticPr fontId="2"/>
  </si>
  <si>
    <t>豊北*</t>
    <rPh sb="0" eb="1">
      <t>トヨ</t>
    </rPh>
    <rPh sb="1" eb="2">
      <t>キタ</t>
    </rPh>
    <phoneticPr fontId="2"/>
  </si>
  <si>
    <t>山口中央*</t>
    <rPh sb="0" eb="2">
      <t>ヤマグチ</t>
    </rPh>
    <rPh sb="2" eb="4">
      <t>チュウオウ</t>
    </rPh>
    <phoneticPr fontId="2"/>
  </si>
  <si>
    <t>湯田西部*</t>
    <rPh sb="0" eb="2">
      <t>ユダ</t>
    </rPh>
    <rPh sb="2" eb="4">
      <t>セイブ</t>
    </rPh>
    <phoneticPr fontId="2"/>
  </si>
  <si>
    <t>平川*</t>
    <phoneticPr fontId="2"/>
  </si>
  <si>
    <t>新山口*</t>
    <rPh sb="0" eb="1">
      <t>シン</t>
    </rPh>
    <rPh sb="1" eb="3">
      <t>ヤマグチ</t>
    </rPh>
    <phoneticPr fontId="2"/>
  </si>
  <si>
    <t>阿知須*</t>
    <phoneticPr fontId="2"/>
  </si>
  <si>
    <t>　　　毎日新聞</t>
    <rPh sb="3" eb="5">
      <t>マイニチ</t>
    </rPh>
    <phoneticPr fontId="2"/>
  </si>
  <si>
    <t>岐山周南*</t>
    <phoneticPr fontId="2"/>
  </si>
  <si>
    <t>東周南*</t>
    <rPh sb="0" eb="1">
      <t>ヒガシ</t>
    </rPh>
    <rPh sb="1" eb="3">
      <t>シュウナン</t>
    </rPh>
    <phoneticPr fontId="2"/>
  </si>
  <si>
    <t>下松中央*</t>
    <rPh sb="0" eb="2">
      <t>クダマツ</t>
    </rPh>
    <rPh sb="2" eb="4">
      <t>チュウオウ</t>
    </rPh>
    <phoneticPr fontId="2"/>
  </si>
  <si>
    <t>吉田*</t>
    <rPh sb="0" eb="2">
      <t>ヨシダ</t>
    </rPh>
    <phoneticPr fontId="2"/>
  </si>
  <si>
    <t>下松東</t>
    <rPh sb="0" eb="2">
      <t>クダマツ</t>
    </rPh>
    <rPh sb="2" eb="3">
      <t>ヒガシ</t>
    </rPh>
    <phoneticPr fontId="2"/>
  </si>
  <si>
    <t>岩国由宇*</t>
    <rPh sb="0" eb="2">
      <t>イワクニ</t>
    </rPh>
    <rPh sb="2" eb="4">
      <t>ユウ</t>
    </rPh>
    <phoneticPr fontId="2"/>
  </si>
  <si>
    <t>株式会社　山陽メディアネット</t>
  </si>
  <si>
    <t>株式会社　山陽メディアネット</t>
    <phoneticPr fontId="2"/>
  </si>
  <si>
    <t>下松北部*</t>
    <rPh sb="0" eb="2">
      <t>クダマツ</t>
    </rPh>
    <rPh sb="2" eb="4">
      <t>ホクブ</t>
    </rPh>
    <phoneticPr fontId="2"/>
  </si>
  <si>
    <t>大内中央*</t>
    <rPh sb="0" eb="2">
      <t>オオウチ</t>
    </rPh>
    <rPh sb="2" eb="4">
      <t>チュウオウ</t>
    </rPh>
    <phoneticPr fontId="2"/>
  </si>
  <si>
    <t>下松中央</t>
  </si>
  <si>
    <t>長府*</t>
    <rPh sb="0" eb="1">
      <t>ナガ</t>
    </rPh>
    <rPh sb="1" eb="2">
      <t>フ</t>
    </rPh>
    <phoneticPr fontId="2"/>
  </si>
  <si>
    <t>長府</t>
    <rPh sb="0" eb="1">
      <t>ナガ</t>
    </rPh>
    <rPh sb="1" eb="2">
      <t>フ</t>
    </rPh>
    <phoneticPr fontId="2"/>
  </si>
  <si>
    <t>豊田M</t>
    <rPh sb="0" eb="2">
      <t>トヨタ</t>
    </rPh>
    <phoneticPr fontId="2"/>
  </si>
  <si>
    <t>豊田前M</t>
    <phoneticPr fontId="2"/>
  </si>
  <si>
    <t>美祢北M</t>
    <phoneticPr fontId="2"/>
  </si>
  <si>
    <t>【山口(旧徳山エリア)】</t>
    <rPh sb="1" eb="3">
      <t>ヤマグチ</t>
    </rPh>
    <rPh sb="4" eb="5">
      <t>キュウ</t>
    </rPh>
    <rPh sb="5" eb="7">
      <t>トクヤマ</t>
    </rPh>
    <phoneticPr fontId="2"/>
  </si>
  <si>
    <t>豊浦南*</t>
    <rPh sb="0" eb="2">
      <t>トヨウラ</t>
    </rPh>
    <rPh sb="2" eb="3">
      <t>ミナミ</t>
    </rPh>
    <phoneticPr fontId="2"/>
  </si>
  <si>
    <t>豊北西*</t>
    <rPh sb="2" eb="3">
      <t>ニシ</t>
    </rPh>
    <phoneticPr fontId="2"/>
  </si>
  <si>
    <t>川棚Y</t>
    <rPh sb="0" eb="1">
      <t>カワ</t>
    </rPh>
    <rPh sb="1" eb="2">
      <t>タナ</t>
    </rPh>
    <phoneticPr fontId="2"/>
  </si>
  <si>
    <t>豊北西Y</t>
    <rPh sb="2" eb="3">
      <t>ニシ</t>
    </rPh>
    <phoneticPr fontId="2"/>
  </si>
  <si>
    <t>王司*</t>
    <rPh sb="0" eb="1">
      <t>オウ</t>
    </rPh>
    <rPh sb="1" eb="2">
      <t>シ</t>
    </rPh>
    <phoneticPr fontId="2"/>
  </si>
  <si>
    <t>吉田M</t>
    <rPh sb="0" eb="2">
      <t>ヨシダ</t>
    </rPh>
    <phoneticPr fontId="2"/>
  </si>
  <si>
    <t>豊浦南Y</t>
    <rPh sb="0" eb="2">
      <t>トヨウラ</t>
    </rPh>
    <rPh sb="2" eb="3">
      <t>ミナミ</t>
    </rPh>
    <phoneticPr fontId="2"/>
  </si>
  <si>
    <t>徳地*</t>
    <rPh sb="0" eb="2">
      <t>トクジ</t>
    </rPh>
    <phoneticPr fontId="2"/>
  </si>
  <si>
    <t>堀</t>
    <rPh sb="0" eb="1">
      <t>ホリ</t>
    </rPh>
    <phoneticPr fontId="2"/>
  </si>
  <si>
    <t>上宇部西部</t>
    <rPh sb="0" eb="1">
      <t>ウエ</t>
    </rPh>
    <rPh sb="1" eb="3">
      <t>ウベ</t>
    </rPh>
    <rPh sb="3" eb="5">
      <t>セイブ</t>
    </rPh>
    <phoneticPr fontId="2"/>
  </si>
  <si>
    <t>小月・清末*</t>
    <rPh sb="0" eb="1">
      <t>コ</t>
    </rPh>
    <rPh sb="1" eb="2">
      <t>ゲツ</t>
    </rPh>
    <rPh sb="3" eb="4">
      <t>シン</t>
    </rPh>
    <rPh sb="4" eb="5">
      <t>マツ</t>
    </rPh>
    <phoneticPr fontId="2"/>
  </si>
  <si>
    <t>東萩*</t>
    <rPh sb="0" eb="1">
      <t>ヒガシ</t>
    </rPh>
    <rPh sb="1" eb="2">
      <t>ハギ</t>
    </rPh>
    <phoneticPr fontId="2"/>
  </si>
  <si>
    <t>明木*</t>
    <phoneticPr fontId="2"/>
  </si>
  <si>
    <t>東萩Y</t>
    <phoneticPr fontId="2"/>
  </si>
  <si>
    <t>明木Y</t>
    <phoneticPr fontId="2"/>
  </si>
  <si>
    <t>徳山西</t>
    <rPh sb="0" eb="2">
      <t>トクヤマ</t>
    </rPh>
    <rPh sb="2" eb="3">
      <t>ニシ</t>
    </rPh>
    <phoneticPr fontId="2"/>
  </si>
  <si>
    <t>美祢Y</t>
  </si>
  <si>
    <t>伊佐堀越</t>
    <rPh sb="0" eb="2">
      <t>イサ</t>
    </rPh>
    <rPh sb="2" eb="4">
      <t>ホリコシ</t>
    </rPh>
    <phoneticPr fontId="2"/>
  </si>
  <si>
    <t>伊佐堀越*</t>
    <rPh sb="0" eb="2">
      <t>イサ</t>
    </rPh>
    <rPh sb="2" eb="4">
      <t>ホリコシ</t>
    </rPh>
    <phoneticPr fontId="2"/>
  </si>
  <si>
    <t>三隅Ｙ</t>
    <rPh sb="0" eb="2">
      <t>ミスミ</t>
    </rPh>
    <phoneticPr fontId="2"/>
  </si>
  <si>
    <t>彦島Ｙ</t>
    <phoneticPr fontId="2"/>
  </si>
  <si>
    <t>姫ノ水Ｙ</t>
    <rPh sb="0" eb="1">
      <t>ヒメ</t>
    </rPh>
    <rPh sb="2" eb="3">
      <t>ミズ</t>
    </rPh>
    <phoneticPr fontId="2"/>
  </si>
  <si>
    <t>徳山東部</t>
    <rPh sb="0" eb="2">
      <t>トクヤマ</t>
    </rPh>
    <rPh sb="2" eb="4">
      <t>トウブ</t>
    </rPh>
    <phoneticPr fontId="2"/>
  </si>
  <si>
    <t>計</t>
    <rPh sb="0" eb="1">
      <t>ケイ</t>
    </rPh>
    <phoneticPr fontId="2"/>
  </si>
  <si>
    <t>厚狭*</t>
    <rPh sb="0" eb="1">
      <t>アツ</t>
    </rPh>
    <rPh sb="1" eb="2">
      <t>キョウ</t>
    </rPh>
    <phoneticPr fontId="2"/>
  </si>
  <si>
    <t>岐山</t>
    <rPh sb="0" eb="1">
      <t>キ</t>
    </rPh>
    <rPh sb="1" eb="2">
      <t>ヤマ</t>
    </rPh>
    <phoneticPr fontId="2"/>
  </si>
  <si>
    <t>佐山*</t>
    <rPh sb="0" eb="2">
      <t>サヤマ</t>
    </rPh>
    <phoneticPr fontId="2"/>
  </si>
  <si>
    <t>新山口西部*</t>
    <rPh sb="0" eb="1">
      <t>シン</t>
    </rPh>
    <rPh sb="1" eb="3">
      <t>ヤマグチ</t>
    </rPh>
    <rPh sb="3" eb="4">
      <t>ニシ</t>
    </rPh>
    <rPh sb="4" eb="5">
      <t>ブ</t>
    </rPh>
    <phoneticPr fontId="2"/>
  </si>
  <si>
    <t>配送管理料0.3円/1枚が別途必要です。</t>
    <rPh sb="0" eb="2">
      <t>ハイソウ</t>
    </rPh>
    <rPh sb="2" eb="4">
      <t>カンリ</t>
    </rPh>
    <rPh sb="4" eb="5">
      <t>リョウ</t>
    </rPh>
    <rPh sb="8" eb="9">
      <t>エン</t>
    </rPh>
    <rPh sb="11" eb="12">
      <t>マイ</t>
    </rPh>
    <rPh sb="13" eb="15">
      <t>ベット</t>
    </rPh>
    <rPh sb="15" eb="17">
      <t>ヒツヨウ</t>
    </rPh>
    <phoneticPr fontId="2"/>
  </si>
  <si>
    <t>下松市、光市は、配送管理料0.3円/1枚、熊毛郡は配送管理料0.2円/1枚が別途必要です。</t>
    <rPh sb="0" eb="3">
      <t>クダマツシ</t>
    </rPh>
    <rPh sb="4" eb="6">
      <t>ヒカリシ</t>
    </rPh>
    <rPh sb="8" eb="10">
      <t>ハイソウ</t>
    </rPh>
    <rPh sb="10" eb="12">
      <t>カンリ</t>
    </rPh>
    <rPh sb="12" eb="13">
      <t>リョウ</t>
    </rPh>
    <rPh sb="16" eb="17">
      <t>エン</t>
    </rPh>
    <rPh sb="19" eb="20">
      <t>マイ</t>
    </rPh>
    <rPh sb="21" eb="23">
      <t>クマゲ</t>
    </rPh>
    <rPh sb="23" eb="24">
      <t>グン</t>
    </rPh>
    <rPh sb="25" eb="27">
      <t>ハイソウ</t>
    </rPh>
    <rPh sb="27" eb="29">
      <t>カンリ</t>
    </rPh>
    <rPh sb="29" eb="30">
      <t>リョウ</t>
    </rPh>
    <rPh sb="33" eb="34">
      <t>エン</t>
    </rPh>
    <rPh sb="36" eb="37">
      <t>マイ</t>
    </rPh>
    <rPh sb="38" eb="40">
      <t>ベット</t>
    </rPh>
    <rPh sb="40" eb="42">
      <t>ヒツヨウ</t>
    </rPh>
    <phoneticPr fontId="2"/>
  </si>
  <si>
    <t>●印の販売店には配送管理料1.0円/1枚、その他の販売店には配送管理料0.2円/1枚が別途必要です。</t>
    <rPh sb="1" eb="2">
      <t>シルシ</t>
    </rPh>
    <rPh sb="3" eb="6">
      <t>ハンバイテン</t>
    </rPh>
    <rPh sb="8" eb="10">
      <t>ハイソウ</t>
    </rPh>
    <rPh sb="10" eb="12">
      <t>カンリ</t>
    </rPh>
    <rPh sb="12" eb="13">
      <t>リョウ</t>
    </rPh>
    <rPh sb="16" eb="17">
      <t>エン</t>
    </rPh>
    <rPh sb="19" eb="20">
      <t>マイ</t>
    </rPh>
    <rPh sb="23" eb="24">
      <t>タ</t>
    </rPh>
    <rPh sb="25" eb="28">
      <t>ハンバイテン</t>
    </rPh>
    <rPh sb="30" eb="32">
      <t>ハイソウ</t>
    </rPh>
    <rPh sb="32" eb="34">
      <t>カンリ</t>
    </rPh>
    <rPh sb="34" eb="35">
      <t>リョウ</t>
    </rPh>
    <rPh sb="38" eb="39">
      <t>エン</t>
    </rPh>
    <rPh sb="41" eb="42">
      <t>マイ</t>
    </rPh>
    <rPh sb="43" eb="45">
      <t>ベット</t>
    </rPh>
    <rPh sb="45" eb="47">
      <t>ヒツヨウ</t>
    </rPh>
    <phoneticPr fontId="2"/>
  </si>
  <si>
    <t>勝間</t>
    <rPh sb="0" eb="2">
      <t>カツマ</t>
    </rPh>
    <phoneticPr fontId="2"/>
  </si>
  <si>
    <t>沖浦*</t>
    <rPh sb="0" eb="2">
      <t>オキウラ</t>
    </rPh>
    <phoneticPr fontId="2"/>
  </si>
  <si>
    <t>日良居・西方*</t>
    <rPh sb="0" eb="1">
      <t>ニチ</t>
    </rPh>
    <rPh sb="1" eb="2">
      <t>ヨ</t>
    </rPh>
    <rPh sb="2" eb="3">
      <t>イ</t>
    </rPh>
    <rPh sb="4" eb="6">
      <t>ニシカタ</t>
    </rPh>
    <phoneticPr fontId="2"/>
  </si>
  <si>
    <t>阿知須・佐山*</t>
    <rPh sb="4" eb="6">
      <t>サヤマ</t>
    </rPh>
    <phoneticPr fontId="2"/>
  </si>
  <si>
    <t>中央・今津*</t>
    <rPh sb="0" eb="2">
      <t>チュウオウ</t>
    </rPh>
    <rPh sb="3" eb="5">
      <t>イマヅ</t>
    </rPh>
    <phoneticPr fontId="2"/>
  </si>
  <si>
    <t>上ノ関・室津*</t>
    <rPh sb="0" eb="1">
      <t>ウエ</t>
    </rPh>
    <rPh sb="2" eb="3">
      <t>セキ</t>
    </rPh>
    <rPh sb="4" eb="6">
      <t>ムロツ</t>
    </rPh>
    <phoneticPr fontId="2"/>
  </si>
  <si>
    <t>吉見</t>
    <rPh sb="0" eb="2">
      <t>ヨシミ</t>
    </rPh>
    <phoneticPr fontId="2"/>
  </si>
  <si>
    <t>熊毛*</t>
    <rPh sb="0" eb="2">
      <t>クマゲ</t>
    </rPh>
    <phoneticPr fontId="2"/>
  </si>
  <si>
    <t>右田・華城*</t>
    <rPh sb="0" eb="2">
      <t>ミギタ</t>
    </rPh>
    <rPh sb="3" eb="4">
      <t>ハナ</t>
    </rPh>
    <rPh sb="4" eb="5">
      <t>シロ</t>
    </rPh>
    <phoneticPr fontId="2"/>
  </si>
  <si>
    <t>長府*</t>
    <rPh sb="0" eb="2">
      <t>チョウフ</t>
    </rPh>
    <phoneticPr fontId="2"/>
  </si>
  <si>
    <t>右田・小野</t>
    <rPh sb="0" eb="2">
      <t>ミギタ</t>
    </rPh>
    <rPh sb="3" eb="5">
      <t>オノ</t>
    </rPh>
    <phoneticPr fontId="2"/>
  </si>
  <si>
    <t>和木町：読売新聞「東部570部」、中国新聞「東部2240部」</t>
    <rPh sb="0" eb="3">
      <t>ワキチョウ</t>
    </rPh>
    <rPh sb="4" eb="6">
      <t>ヨミウリ</t>
    </rPh>
    <rPh sb="6" eb="8">
      <t>シンブン</t>
    </rPh>
    <rPh sb="9" eb="11">
      <t>トウブ</t>
    </rPh>
    <rPh sb="14" eb="15">
      <t>ブ</t>
    </rPh>
    <rPh sb="17" eb="19">
      <t>チュウゴク</t>
    </rPh>
    <rPh sb="19" eb="21">
      <t>シンブン</t>
    </rPh>
    <rPh sb="22" eb="24">
      <t>トウブ</t>
    </rPh>
    <rPh sb="28" eb="29">
      <t>ブ</t>
    </rPh>
    <phoneticPr fontId="2"/>
  </si>
  <si>
    <t>2026年1月</t>
    <rPh sb="4" eb="5">
      <t>１９９９ネン</t>
    </rPh>
    <phoneticPr fontId="2"/>
  </si>
  <si>
    <t>2026年1月</t>
    <rPh sb="4" eb="5">
      <t>１９９９ネン</t>
    </rPh>
    <rPh sb="6" eb="7">
      <t>６ガツ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</si>
</sst>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8"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sz val="11"/>
      <color indexed="9"/>
      <name val="ＭＳ Ｐゴシック"/>
      <family val="3"/>
      <charset val="128"/>
    </font>
    <font>
      <sz val="8"/>
      <name val="ＭＳ Ｐゴシック"/>
      <family val="3"/>
      <charset val="128"/>
    </font>
    <font>
      <sz val="9"/>
      <color indexed="12"/>
      <name val="ＭＳ Ｐゴシック"/>
      <family val="3"/>
      <charset val="128"/>
    </font>
    <font>
      <sz val="11"/>
      <name val="ＭＳ Ｐゴシック"/>
      <family val="3"/>
      <charset val="128"/>
    </font>
    <font>
      <sz val="14"/>
      <name val="ＭＳ Ｐゴシック"/>
      <family val="3"/>
      <charset val="128"/>
    </font>
    <font>
      <sz val="10"/>
      <color indexed="9"/>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93">
    <border>
      <left/>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338">
    <xf numFmtId="0" fontId="0" fillId="0" borderId="0" xfId="0"/>
    <xf numFmtId="0" fontId="5" fillId="0" borderId="1"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shrinkToFit="1"/>
    </xf>
    <xf numFmtId="0" fontId="8" fillId="0" borderId="0" xfId="0" applyFont="1" applyAlignment="1">
      <alignment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38" fontId="4" fillId="0" borderId="2" xfId="1" applyFont="1" applyBorder="1" applyAlignment="1">
      <alignment vertical="center" shrinkToFit="1"/>
    </xf>
    <xf numFmtId="0" fontId="4" fillId="0" borderId="3" xfId="0" applyFont="1" applyBorder="1" applyAlignment="1">
      <alignment vertical="center" shrinkToFit="1"/>
    </xf>
    <xf numFmtId="38" fontId="4" fillId="0" borderId="3" xfId="1" applyFont="1" applyBorder="1" applyAlignment="1">
      <alignment vertical="center" shrinkToFit="1"/>
    </xf>
    <xf numFmtId="38" fontId="4" fillId="0" borderId="4" xfId="1" applyFont="1" applyBorder="1" applyAlignment="1">
      <alignment vertical="center" shrinkToFit="1"/>
    </xf>
    <xf numFmtId="38" fontId="7" fillId="0" borderId="5" xfId="1"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38" fontId="4" fillId="0" borderId="7" xfId="1" applyFont="1" applyBorder="1" applyAlignment="1">
      <alignment vertical="center" shrinkToFit="1"/>
    </xf>
    <xf numFmtId="0" fontId="4" fillId="0" borderId="8" xfId="0" applyFont="1" applyBorder="1" applyAlignment="1">
      <alignment vertical="center" shrinkToFit="1"/>
    </xf>
    <xf numFmtId="38" fontId="4" fillId="0" borderId="8" xfId="1" applyFont="1" applyBorder="1" applyAlignment="1">
      <alignment vertical="center" shrinkToFit="1"/>
    </xf>
    <xf numFmtId="0" fontId="4" fillId="0" borderId="9" xfId="0" applyFont="1" applyBorder="1" applyAlignment="1">
      <alignment vertical="center" shrinkToFit="1"/>
    </xf>
    <xf numFmtId="38" fontId="4" fillId="0" borderId="9" xfId="1" applyFont="1" applyBorder="1" applyAlignment="1">
      <alignment vertical="center" shrinkToFit="1"/>
    </xf>
    <xf numFmtId="49" fontId="4" fillId="0" borderId="0" xfId="0" applyNumberFormat="1" applyFont="1" applyAlignment="1">
      <alignment horizontal="right" vertical="center" shrinkToFit="1"/>
    </xf>
    <xf numFmtId="177" fontId="4" fillId="0" borderId="0" xfId="0" applyNumberFormat="1" applyFont="1" applyAlignment="1">
      <alignment horizontal="right" vertical="center" shrinkToFit="1"/>
    </xf>
    <xf numFmtId="38" fontId="4" fillId="0" borderId="7" xfId="1" applyFont="1" applyBorder="1" applyAlignment="1">
      <alignment horizontal="right" vertical="center" shrinkToFit="1"/>
    </xf>
    <xf numFmtId="38" fontId="4" fillId="0" borderId="8" xfId="1" applyFont="1" applyBorder="1" applyAlignment="1">
      <alignment horizontal="right" vertical="center" shrinkToFit="1"/>
    </xf>
    <xf numFmtId="38" fontId="4" fillId="0" borderId="2" xfId="1" applyFont="1" applyBorder="1" applyAlignment="1">
      <alignment horizontal="right" vertical="center" shrinkToFit="1"/>
    </xf>
    <xf numFmtId="0" fontId="8" fillId="0" borderId="0" xfId="0" applyFont="1" applyAlignment="1">
      <alignment vertical="center" textRotation="180" shrinkToFit="1"/>
    </xf>
    <xf numFmtId="0" fontId="10" fillId="0" borderId="0" xfId="0" applyFont="1" applyAlignment="1">
      <alignment vertical="center"/>
    </xf>
    <xf numFmtId="0" fontId="9"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0" borderId="14" xfId="0" applyFont="1" applyBorder="1" applyAlignment="1">
      <alignment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4" xfId="0" applyNumberFormat="1"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176" fontId="4" fillId="0" borderId="0" xfId="0" applyNumberFormat="1" applyFont="1" applyAlignment="1">
      <alignmen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1" fillId="0" borderId="0" xfId="0" applyFont="1" applyAlignment="1">
      <alignment horizontal="center" vertical="center" shrinkToFit="1"/>
    </xf>
    <xf numFmtId="49" fontId="2" fillId="0" borderId="18" xfId="0" applyNumberFormat="1" applyFont="1" applyBorder="1" applyAlignment="1">
      <alignment horizontal="center" vertical="center"/>
    </xf>
    <xf numFmtId="176" fontId="4" fillId="0" borderId="19" xfId="0" applyNumberFormat="1" applyFont="1" applyBorder="1" applyAlignment="1">
      <alignment horizontal="center" vertical="center" shrinkToFit="1"/>
    </xf>
    <xf numFmtId="0" fontId="5" fillId="0" borderId="19" xfId="0" applyFont="1" applyBorder="1" applyAlignment="1">
      <alignment horizontal="center" vertical="center" shrinkToFit="1"/>
    </xf>
    <xf numFmtId="0" fontId="2" fillId="2" borderId="19" xfId="0" applyFont="1" applyFill="1" applyBorder="1" applyAlignment="1">
      <alignment horizontal="center" vertical="center"/>
    </xf>
    <xf numFmtId="0" fontId="4" fillId="2" borderId="19" xfId="0" applyFont="1" applyFill="1" applyBorder="1" applyAlignment="1">
      <alignment vertical="center" shrinkToFit="1"/>
    </xf>
    <xf numFmtId="176" fontId="4" fillId="2" borderId="19" xfId="0" applyNumberFormat="1" applyFont="1" applyFill="1" applyBorder="1" applyAlignment="1">
      <alignment horizontal="center" vertical="center" shrinkToFit="1"/>
    </xf>
    <xf numFmtId="176" fontId="5" fillId="2" borderId="19" xfId="0" applyNumberFormat="1" applyFont="1" applyFill="1" applyBorder="1" applyAlignment="1">
      <alignment horizontal="center" vertical="center" shrinkToFit="1"/>
    </xf>
    <xf numFmtId="0" fontId="4" fillId="0" borderId="0" xfId="0" applyFont="1" applyAlignment="1">
      <alignment vertical="center"/>
    </xf>
    <xf numFmtId="176" fontId="4" fillId="0" borderId="0" xfId="0" applyNumberFormat="1" applyFont="1" applyAlignment="1">
      <alignment horizontal="right" vertical="center"/>
    </xf>
    <xf numFmtId="0" fontId="11" fillId="3" borderId="20" xfId="0" applyFont="1" applyFill="1" applyBorder="1" applyAlignment="1">
      <alignment horizontal="center" vertical="center" shrinkToFit="1"/>
    </xf>
    <xf numFmtId="0" fontId="1" fillId="0" borderId="6" xfId="0" applyFont="1" applyBorder="1" applyAlignment="1">
      <alignment vertical="center"/>
    </xf>
    <xf numFmtId="0" fontId="1" fillId="0" borderId="19" xfId="0" applyFont="1" applyBorder="1" applyAlignment="1">
      <alignment vertical="center"/>
    </xf>
    <xf numFmtId="49" fontId="2" fillId="0" borderId="19" xfId="0" applyNumberFormat="1" applyFont="1" applyBorder="1" applyAlignment="1">
      <alignment horizontal="right" vertical="center"/>
    </xf>
    <xf numFmtId="38" fontId="12" fillId="0" borderId="19" xfId="0" applyNumberFormat="1" applyFont="1" applyBorder="1" applyAlignment="1">
      <alignment vertical="center"/>
    </xf>
    <xf numFmtId="38" fontId="2" fillId="0" borderId="2" xfId="1" applyFont="1" applyBorder="1" applyAlignment="1">
      <alignment vertical="center"/>
    </xf>
    <xf numFmtId="0" fontId="4" fillId="0" borderId="19" xfId="0" applyFont="1" applyBorder="1" applyAlignment="1">
      <alignment vertical="center"/>
    </xf>
    <xf numFmtId="0" fontId="12" fillId="0" borderId="19" xfId="0" applyFont="1" applyBorder="1" applyAlignment="1">
      <alignment vertical="center"/>
    </xf>
    <xf numFmtId="49" fontId="2" fillId="0" borderId="14" xfId="0" applyNumberFormat="1" applyFont="1" applyBorder="1" applyAlignment="1">
      <alignment horizontal="center" vertical="center"/>
    </xf>
    <xf numFmtId="176" fontId="12" fillId="0" borderId="6" xfId="0" applyNumberFormat="1" applyFont="1" applyBorder="1" applyAlignment="1">
      <alignment horizontal="center"/>
    </xf>
    <xf numFmtId="0" fontId="12" fillId="0" borderId="21" xfId="0" applyFont="1" applyBorder="1" applyAlignment="1">
      <alignment horizontal="center"/>
    </xf>
    <xf numFmtId="38" fontId="2" fillId="0" borderId="14" xfId="0" applyNumberFormat="1" applyFont="1" applyBorder="1" applyAlignment="1">
      <alignment vertical="center"/>
    </xf>
    <xf numFmtId="49" fontId="4" fillId="0" borderId="0" xfId="0" applyNumberFormat="1" applyFont="1" applyAlignment="1">
      <alignment vertical="center" shrinkToFit="1"/>
    </xf>
    <xf numFmtId="176" fontId="5" fillId="0" borderId="0" xfId="0" applyNumberFormat="1" applyFont="1" applyAlignment="1">
      <alignment horizontal="right" vertical="center"/>
    </xf>
    <xf numFmtId="0" fontId="14" fillId="0" borderId="0" xfId="0" applyFont="1" applyAlignment="1">
      <alignment horizontal="center" vertical="center" shrinkToFit="1"/>
    </xf>
    <xf numFmtId="0" fontId="14" fillId="0" borderId="0" xfId="0" applyFont="1" applyAlignment="1">
      <alignment horizontal="center" vertical="center" textRotation="180" shrinkToFit="1"/>
    </xf>
    <xf numFmtId="0" fontId="2" fillId="0" borderId="2" xfId="0" applyFont="1" applyBorder="1" applyAlignment="1">
      <alignment vertical="center"/>
    </xf>
    <xf numFmtId="49" fontId="2" fillId="0" borderId="22" xfId="0" applyNumberFormat="1" applyFont="1" applyBorder="1" applyAlignment="1">
      <alignment horizontal="center" vertical="center"/>
    </xf>
    <xf numFmtId="176" fontId="4" fillId="0" borderId="23" xfId="0" applyNumberFormat="1" applyFont="1" applyBorder="1" applyAlignment="1">
      <alignment horizontal="center" vertical="center" shrinkToFit="1"/>
    </xf>
    <xf numFmtId="0" fontId="1" fillId="0" borderId="0" xfId="0" applyFont="1" applyAlignment="1">
      <alignment vertical="center" shrinkToFit="1"/>
    </xf>
    <xf numFmtId="0" fontId="5" fillId="0" borderId="23" xfId="0" applyFont="1" applyBorder="1" applyAlignment="1">
      <alignment horizontal="center" vertical="center" shrinkToFit="1"/>
    </xf>
    <xf numFmtId="0" fontId="2" fillId="2" borderId="23" xfId="0" applyFont="1" applyFill="1" applyBorder="1" applyAlignment="1">
      <alignment horizontal="center" vertical="center"/>
    </xf>
    <xf numFmtId="0" fontId="4" fillId="2" borderId="23" xfId="0" applyFont="1" applyFill="1" applyBorder="1" applyAlignment="1">
      <alignment vertical="center" shrinkToFit="1"/>
    </xf>
    <xf numFmtId="176" fontId="4" fillId="2" borderId="23" xfId="0" applyNumberFormat="1" applyFont="1" applyFill="1" applyBorder="1" applyAlignment="1">
      <alignment horizontal="center" vertical="center" shrinkToFit="1"/>
    </xf>
    <xf numFmtId="176" fontId="5" fillId="2" borderId="23" xfId="0" applyNumberFormat="1" applyFont="1" applyFill="1" applyBorder="1" applyAlignment="1">
      <alignment horizontal="center" vertical="center" shrinkToFit="1"/>
    </xf>
    <xf numFmtId="0" fontId="8" fillId="0" borderId="0" xfId="0" applyFont="1" applyAlignment="1">
      <alignment horizontal="center" vertical="center" shrinkToFit="1"/>
    </xf>
    <xf numFmtId="0" fontId="0" fillId="2" borderId="0" xfId="0" applyFill="1" applyAlignment="1">
      <alignment vertical="center"/>
    </xf>
    <xf numFmtId="0" fontId="4" fillId="2" borderId="0" xfId="0" applyFont="1" applyFill="1" applyAlignment="1">
      <alignment vertical="center"/>
    </xf>
    <xf numFmtId="0" fontId="0" fillId="0" borderId="0" xfId="0" applyAlignment="1">
      <alignment vertical="center"/>
    </xf>
    <xf numFmtId="0" fontId="12" fillId="2" borderId="0" xfId="0" applyFont="1" applyFill="1" applyAlignment="1">
      <alignmen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vertical="center"/>
    </xf>
    <xf numFmtId="0" fontId="9" fillId="2" borderId="0" xfId="0" applyFont="1" applyFill="1" applyAlignment="1">
      <alignment vertical="center"/>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57" fontId="15" fillId="0" borderId="29" xfId="0" applyNumberFormat="1" applyFont="1" applyBorder="1" applyAlignment="1" applyProtection="1">
      <alignment horizontal="center" vertical="center" shrinkToFit="1"/>
      <protection locked="0"/>
    </xf>
    <xf numFmtId="57" fontId="15" fillId="0" borderId="30" xfId="0" applyNumberFormat="1"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38" fontId="15" fillId="0" borderId="31" xfId="1" applyFont="1" applyBorder="1" applyAlignment="1" applyProtection="1">
      <alignment horizontal="center" vertical="center" shrinkToFit="1"/>
      <protection locked="0"/>
    </xf>
    <xf numFmtId="0" fontId="9" fillId="0" borderId="0" xfId="0" applyFont="1" applyAlignment="1">
      <alignment vertical="center"/>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0" fillId="2" borderId="32" xfId="0" applyFill="1" applyBorder="1" applyAlignment="1">
      <alignment vertical="center"/>
    </xf>
    <xf numFmtId="0" fontId="0" fillId="0" borderId="32" xfId="0" applyBorder="1" applyAlignment="1" applyProtection="1">
      <alignment vertical="center"/>
      <protection locked="0"/>
    </xf>
    <xf numFmtId="0" fontId="0" fillId="0" borderId="0" xfId="0"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5" fillId="2" borderId="0" xfId="0" applyFont="1" applyFill="1" applyAlignment="1">
      <alignment vertical="center"/>
    </xf>
    <xf numFmtId="0" fontId="9" fillId="0" borderId="0" xfId="0" applyFont="1" applyAlignment="1">
      <alignment horizontal="center"/>
    </xf>
    <xf numFmtId="0" fontId="1" fillId="0" borderId="0" xfId="0" applyFont="1"/>
    <xf numFmtId="0" fontId="1" fillId="0" borderId="0" xfId="0" applyFont="1" applyAlignment="1">
      <alignment horizontal="right" vertical="center"/>
    </xf>
    <xf numFmtId="0" fontId="5" fillId="0" borderId="0" xfId="0" applyFont="1" applyAlignment="1">
      <alignment horizontal="right" vertical="center"/>
    </xf>
    <xf numFmtId="49" fontId="0" fillId="0" borderId="0" xfId="0" applyNumberFormat="1" applyAlignment="1">
      <alignment horizontal="right" vertical="center" shrinkToFit="1"/>
    </xf>
    <xf numFmtId="176" fontId="4" fillId="0" borderId="0" xfId="0" applyNumberFormat="1" applyFont="1" applyAlignment="1">
      <alignment horizontal="center" vertical="center" wrapText="1"/>
    </xf>
    <xf numFmtId="0" fontId="11" fillId="3" borderId="10" xfId="0" applyFont="1" applyFill="1" applyBorder="1" applyAlignment="1">
      <alignment horizontal="right" vertical="center"/>
    </xf>
    <xf numFmtId="0" fontId="1" fillId="0" borderId="0" xfId="0" applyFont="1" applyAlignment="1">
      <alignment vertical="center"/>
    </xf>
    <xf numFmtId="0" fontId="11" fillId="3" borderId="35" xfId="0" applyFont="1" applyFill="1" applyBorder="1" applyAlignment="1">
      <alignment horizontal="right" vertical="center"/>
    </xf>
    <xf numFmtId="0" fontId="11" fillId="3" borderId="1" xfId="0" applyFont="1" applyFill="1" applyBorder="1" applyAlignment="1">
      <alignment horizontal="right" vertical="center"/>
    </xf>
    <xf numFmtId="0" fontId="5" fillId="0" borderId="22" xfId="0" applyFont="1" applyBorder="1" applyAlignment="1">
      <alignment vertical="center"/>
    </xf>
    <xf numFmtId="0" fontId="5" fillId="0" borderId="36" xfId="0" applyFont="1" applyBorder="1" applyAlignment="1">
      <alignment horizontal="center" vertical="center"/>
    </xf>
    <xf numFmtId="0" fontId="2" fillId="0" borderId="37" xfId="0" applyFont="1" applyBorder="1" applyAlignment="1">
      <alignment horizontal="center" vertical="center"/>
    </xf>
    <xf numFmtId="0" fontId="5" fillId="0" borderId="38" xfId="0" applyFont="1" applyBorder="1" applyAlignment="1">
      <alignment horizontal="center" vertical="center"/>
    </xf>
    <xf numFmtId="38" fontId="4" fillId="0" borderId="24" xfId="1" applyFont="1" applyBorder="1" applyAlignment="1">
      <alignment vertical="center" shrinkToFit="1"/>
    </xf>
    <xf numFmtId="38" fontId="4" fillId="0" borderId="18" xfId="1" applyFont="1" applyBorder="1" applyAlignment="1">
      <alignment vertical="center" shrinkToFit="1"/>
    </xf>
    <xf numFmtId="38" fontId="13" fillId="0" borderId="28" xfId="1" applyFont="1" applyBorder="1" applyAlignment="1">
      <alignment vertical="center" shrinkToFit="1"/>
    </xf>
    <xf numFmtId="0" fontId="5" fillId="0" borderId="39" xfId="0" applyFont="1" applyBorder="1" applyAlignment="1">
      <alignment vertical="center" shrinkToFit="1"/>
    </xf>
    <xf numFmtId="38" fontId="4" fillId="0" borderId="12" xfId="1" applyFont="1" applyBorder="1" applyAlignment="1">
      <alignment vertical="center" shrinkToFit="1"/>
    </xf>
    <xf numFmtId="38" fontId="7" fillId="0" borderId="40" xfId="1" applyFont="1" applyBorder="1" applyAlignment="1">
      <alignment vertical="center" shrinkToFit="1"/>
    </xf>
    <xf numFmtId="38" fontId="4" fillId="0" borderId="41" xfId="1" applyFont="1" applyBorder="1" applyAlignment="1">
      <alignment vertical="center" shrinkToFit="1"/>
    </xf>
    <xf numFmtId="38" fontId="13" fillId="0" borderId="42" xfId="1" applyFont="1" applyBorder="1" applyAlignment="1">
      <alignment vertical="center" shrinkToFit="1"/>
    </xf>
    <xf numFmtId="38" fontId="5" fillId="0" borderId="40" xfId="1" applyFont="1" applyBorder="1" applyAlignment="1">
      <alignment horizontal="right" vertical="center" shrinkToFit="1"/>
    </xf>
    <xf numFmtId="38" fontId="5" fillId="0" borderId="40" xfId="1" applyFont="1" applyBorder="1" applyAlignment="1">
      <alignment vertical="center" shrinkToFit="1"/>
    </xf>
    <xf numFmtId="0" fontId="5" fillId="0" borderId="43" xfId="0" applyFont="1" applyBorder="1" applyAlignment="1">
      <alignment vertical="center" shrinkToFit="1"/>
    </xf>
    <xf numFmtId="38" fontId="4" fillId="0" borderId="13" xfId="1" applyFont="1" applyBorder="1" applyAlignment="1">
      <alignment vertical="center" shrinkToFit="1"/>
    </xf>
    <xf numFmtId="38" fontId="7" fillId="0" borderId="37" xfId="1" applyFont="1" applyBorder="1" applyAlignment="1">
      <alignment vertical="center" shrinkToFit="1"/>
    </xf>
    <xf numFmtId="0" fontId="5" fillId="0" borderId="44" xfId="0" applyFont="1" applyBorder="1" applyAlignment="1">
      <alignment vertical="center" shrinkToFit="1"/>
    </xf>
    <xf numFmtId="38" fontId="7" fillId="0" borderId="45" xfId="1" applyFont="1" applyBorder="1" applyAlignment="1">
      <alignment vertical="center" shrinkToFit="1"/>
    </xf>
    <xf numFmtId="0" fontId="5" fillId="0" borderId="20" xfId="0" applyFont="1" applyBorder="1" applyAlignment="1">
      <alignment vertical="center" shrinkToFit="1"/>
    </xf>
    <xf numFmtId="38" fontId="4" fillId="0" borderId="46" xfId="1" applyFont="1" applyBorder="1" applyAlignment="1">
      <alignment vertical="center" shrinkToFit="1"/>
    </xf>
    <xf numFmtId="38" fontId="7" fillId="0" borderId="21" xfId="1" applyFont="1" applyBorder="1" applyAlignment="1">
      <alignment vertical="center" shrinkToFit="1"/>
    </xf>
    <xf numFmtId="38" fontId="5" fillId="0" borderId="5" xfId="1" applyFont="1" applyBorder="1" applyAlignment="1">
      <alignment vertical="center" shrinkToFit="1"/>
    </xf>
    <xf numFmtId="38" fontId="4" fillId="0" borderId="0" xfId="1" applyFont="1" applyAlignment="1">
      <alignment vertical="center"/>
    </xf>
    <xf numFmtId="38" fontId="5" fillId="0" borderId="45" xfId="1" applyFont="1" applyBorder="1" applyAlignment="1">
      <alignment horizontal="right" vertical="center" shrinkToFit="1"/>
    </xf>
    <xf numFmtId="38" fontId="2" fillId="0" borderId="8" xfId="1" applyFont="1" applyBorder="1" applyAlignment="1">
      <alignment vertical="center"/>
    </xf>
    <xf numFmtId="38" fontId="6" fillId="0" borderId="47" xfId="1" applyFont="1" applyBorder="1" applyAlignment="1" applyProtection="1">
      <alignment vertical="center" shrinkToFit="1"/>
      <protection locked="0"/>
    </xf>
    <xf numFmtId="38" fontId="6" fillId="0" borderId="42" xfId="1" applyFont="1" applyBorder="1" applyAlignment="1" applyProtection="1">
      <alignment vertical="center" shrinkToFit="1"/>
      <protection locked="0"/>
    </xf>
    <xf numFmtId="38" fontId="6" fillId="0" borderId="31" xfId="1" applyFont="1" applyBorder="1" applyAlignment="1" applyProtection="1">
      <alignment vertical="center" shrinkToFit="1"/>
      <protection locked="0"/>
    </xf>
    <xf numFmtId="38" fontId="6" fillId="0" borderId="48" xfId="1" applyFont="1" applyBorder="1" applyAlignment="1" applyProtection="1">
      <alignment vertical="center" shrinkToFit="1"/>
      <protection locked="0"/>
    </xf>
    <xf numFmtId="38" fontId="6" fillId="0" borderId="49" xfId="1" applyFont="1" applyBorder="1" applyAlignment="1" applyProtection="1">
      <alignment vertical="center" shrinkToFit="1"/>
      <protection locked="0"/>
    </xf>
    <xf numFmtId="0" fontId="0" fillId="2" borderId="0" xfId="0" applyFill="1" applyAlignment="1">
      <alignment horizontal="right" vertical="center"/>
    </xf>
    <xf numFmtId="49" fontId="0" fillId="0" borderId="0" xfId="0" applyNumberFormat="1" applyAlignment="1">
      <alignment horizontal="right" vertical="center"/>
    </xf>
    <xf numFmtId="49" fontId="8" fillId="0" borderId="0" xfId="0" applyNumberFormat="1" applyFont="1" applyAlignment="1">
      <alignment horizontal="right" vertical="center"/>
    </xf>
    <xf numFmtId="0" fontId="4" fillId="0" borderId="3" xfId="0" applyFont="1" applyBorder="1" applyAlignment="1">
      <alignment vertical="center"/>
    </xf>
    <xf numFmtId="38" fontId="4" fillId="0" borderId="2" xfId="1" applyFont="1" applyBorder="1" applyAlignment="1">
      <alignment vertical="center"/>
    </xf>
    <xf numFmtId="0" fontId="8" fillId="0" borderId="3" xfId="0" applyFont="1" applyBorder="1" applyAlignment="1">
      <alignment vertical="center" shrinkToFit="1"/>
    </xf>
    <xf numFmtId="0" fontId="8" fillId="0" borderId="12" xfId="0" applyFont="1" applyBorder="1" applyAlignment="1">
      <alignment vertical="center" shrinkToFit="1"/>
    </xf>
    <xf numFmtId="38" fontId="4" fillId="0" borderId="2" xfId="0" applyNumberFormat="1" applyFont="1" applyBorder="1" applyAlignment="1">
      <alignment vertical="center" shrinkToFit="1"/>
    </xf>
    <xf numFmtId="38" fontId="4" fillId="0" borderId="6" xfId="0" applyNumberFormat="1" applyFont="1" applyBorder="1" applyAlignment="1">
      <alignment vertical="center" shrinkToFit="1"/>
    </xf>
    <xf numFmtId="38" fontId="4" fillId="0" borderId="0" xfId="0" applyNumberFormat="1" applyFont="1" applyAlignment="1">
      <alignment vertical="center" shrinkToFit="1"/>
    </xf>
    <xf numFmtId="38" fontId="4" fillId="0" borderId="7" xfId="0" applyNumberFormat="1" applyFont="1" applyBorder="1" applyAlignment="1">
      <alignment vertical="center" shrinkToFit="1"/>
    </xf>
    <xf numFmtId="38" fontId="4" fillId="0" borderId="8" xfId="0" applyNumberFormat="1" applyFont="1" applyBorder="1" applyAlignment="1">
      <alignment vertical="center" shrinkToFit="1"/>
    </xf>
    <xf numFmtId="38" fontId="4" fillId="0" borderId="3" xfId="0" applyNumberFormat="1" applyFont="1" applyBorder="1" applyAlignment="1">
      <alignment vertical="center" shrinkToFit="1"/>
    </xf>
    <xf numFmtId="38" fontId="2" fillId="0" borderId="12" xfId="0" applyNumberFormat="1" applyFont="1" applyBorder="1" applyAlignment="1">
      <alignment horizontal="center" vertical="center"/>
    </xf>
    <xf numFmtId="38" fontId="2" fillId="0" borderId="16" xfId="0" applyNumberFormat="1" applyFont="1" applyBorder="1" applyAlignment="1">
      <alignment horizontal="center" vertical="center"/>
    </xf>
    <xf numFmtId="38" fontId="5" fillId="0" borderId="0" xfId="0" applyNumberFormat="1" applyFont="1" applyAlignment="1">
      <alignment vertical="center" shrinkToFit="1"/>
    </xf>
    <xf numFmtId="38" fontId="2" fillId="0" borderId="0" xfId="0" applyNumberFormat="1" applyFont="1" applyAlignment="1">
      <alignment horizontal="center" vertical="center"/>
    </xf>
    <xf numFmtId="38" fontId="2" fillId="0" borderId="15" xfId="0" applyNumberFormat="1" applyFont="1" applyBorder="1" applyAlignment="1">
      <alignment horizontal="center" vertical="center"/>
    </xf>
    <xf numFmtId="38" fontId="1" fillId="0" borderId="0" xfId="0" applyNumberFormat="1" applyFont="1"/>
    <xf numFmtId="38" fontId="4" fillId="0" borderId="0" xfId="1" applyFont="1" applyAlignment="1">
      <alignment vertical="center" shrinkToFit="1"/>
    </xf>
    <xf numFmtId="38" fontId="6" fillId="0" borderId="0" xfId="1" applyFont="1" applyAlignment="1" applyProtection="1">
      <alignment vertical="center" shrinkToFit="1"/>
      <protection locked="0"/>
    </xf>
    <xf numFmtId="0" fontId="2" fillId="0" borderId="0" xfId="0" applyFont="1" applyAlignment="1">
      <alignment vertical="center"/>
    </xf>
    <xf numFmtId="0" fontId="8" fillId="0" borderId="6" xfId="0" applyFont="1" applyBorder="1" applyAlignment="1">
      <alignment vertical="center"/>
    </xf>
    <xf numFmtId="38" fontId="4" fillId="0" borderId="15" xfId="1" applyFont="1" applyBorder="1" applyAlignment="1">
      <alignment vertical="center" shrinkToFit="1"/>
    </xf>
    <xf numFmtId="38" fontId="7" fillId="0" borderId="51" xfId="1" applyFont="1" applyBorder="1" applyAlignment="1">
      <alignment vertical="center" shrinkToFit="1"/>
    </xf>
    <xf numFmtId="38" fontId="4" fillId="0" borderId="52" xfId="1" applyFont="1" applyBorder="1" applyAlignment="1">
      <alignment vertical="center" shrinkToFit="1"/>
    </xf>
    <xf numFmtId="38" fontId="13" fillId="0" borderId="47" xfId="1" applyFont="1" applyBorder="1" applyAlignment="1">
      <alignment vertical="center" shrinkToFit="1"/>
    </xf>
    <xf numFmtId="38" fontId="5" fillId="0" borderId="51" xfId="1" applyFont="1" applyBorder="1" applyAlignment="1">
      <alignment vertical="center" shrinkToFit="1"/>
    </xf>
    <xf numFmtId="38" fontId="5" fillId="0" borderId="37" xfId="1" applyFont="1" applyBorder="1" applyAlignment="1">
      <alignment vertical="center" shrinkToFit="1"/>
    </xf>
    <xf numFmtId="0" fontId="8" fillId="0" borderId="0" xfId="0" applyFont="1"/>
    <xf numFmtId="0" fontId="8"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right" vertical="center"/>
    </xf>
    <xf numFmtId="0" fontId="4" fillId="0" borderId="46" xfId="0" applyFont="1" applyBorder="1" applyAlignment="1">
      <alignment horizontal="center" vertical="center"/>
    </xf>
    <xf numFmtId="0" fontId="4" fillId="0" borderId="5" xfId="0" applyFont="1" applyBorder="1" applyAlignment="1">
      <alignment horizontal="center" vertical="center"/>
    </xf>
    <xf numFmtId="38" fontId="4" fillId="0" borderId="6" xfId="1" applyFont="1" applyBorder="1" applyAlignment="1">
      <alignment vertical="center" shrinkToFit="1"/>
    </xf>
    <xf numFmtId="38" fontId="5" fillId="0" borderId="6" xfId="1" applyFont="1" applyBorder="1" applyAlignment="1">
      <alignment vertical="center" shrinkToFit="1"/>
    </xf>
    <xf numFmtId="38" fontId="5" fillId="0" borderId="0" xfId="1" applyFont="1" applyAlignment="1">
      <alignment horizontal="right" vertical="center" shrinkToFit="1"/>
    </xf>
    <xf numFmtId="38" fontId="4" fillId="0" borderId="46" xfId="0" applyNumberFormat="1" applyFont="1" applyBorder="1" applyAlignment="1">
      <alignment vertical="center" shrinkToFit="1"/>
    </xf>
    <xf numFmtId="38" fontId="7" fillId="0" borderId="5" xfId="0" applyNumberFormat="1" applyFont="1" applyBorder="1" applyAlignment="1">
      <alignment vertical="center" shrinkToFit="1"/>
    </xf>
    <xf numFmtId="38" fontId="5" fillId="0" borderId="0" xfId="1" applyFont="1" applyAlignment="1">
      <alignment vertical="center" shrinkToFit="1"/>
    </xf>
    <xf numFmtId="0" fontId="4" fillId="2" borderId="46" xfId="0" applyFont="1" applyFill="1" applyBorder="1" applyAlignment="1">
      <alignment vertical="center" shrinkToFit="1"/>
    </xf>
    <xf numFmtId="0" fontId="5" fillId="0" borderId="14" xfId="0" applyFont="1" applyBorder="1" applyAlignment="1">
      <alignment horizontal="right" vertical="center"/>
    </xf>
    <xf numFmtId="0" fontId="8" fillId="0" borderId="53" xfId="0" applyFont="1" applyBorder="1" applyAlignment="1">
      <alignment horizontal="center" vertical="center"/>
    </xf>
    <xf numFmtId="38" fontId="4" fillId="0" borderId="54" xfId="1" applyFont="1" applyBorder="1" applyAlignment="1">
      <alignment vertical="center" shrinkToFit="1"/>
    </xf>
    <xf numFmtId="38" fontId="5" fillId="0" borderId="54" xfId="1" applyFont="1" applyBorder="1" applyAlignment="1">
      <alignment vertical="center" shrinkToFit="1"/>
    </xf>
    <xf numFmtId="38" fontId="5" fillId="0" borderId="54" xfId="1" applyFont="1" applyBorder="1" applyAlignment="1">
      <alignment horizontal="center" vertical="center"/>
    </xf>
    <xf numFmtId="38" fontId="4" fillId="0" borderId="55" xfId="0" applyNumberFormat="1" applyFont="1" applyBorder="1" applyAlignment="1">
      <alignment vertical="center" shrinkToFit="1"/>
    </xf>
    <xf numFmtId="38" fontId="7" fillId="0" borderId="56" xfId="0" applyNumberFormat="1" applyFont="1" applyBorder="1" applyAlignment="1">
      <alignment vertical="center" shrinkToFit="1"/>
    </xf>
    <xf numFmtId="38" fontId="4" fillId="2" borderId="55" xfId="0" applyNumberFormat="1" applyFont="1" applyFill="1" applyBorder="1" applyAlignment="1">
      <alignment horizontal="center" vertical="center" shrinkToFit="1"/>
    </xf>
    <xf numFmtId="38" fontId="7" fillId="0" borderId="57" xfId="0" applyNumberFormat="1" applyFont="1" applyBorder="1" applyAlignment="1">
      <alignment vertical="center" shrinkToFit="1"/>
    </xf>
    <xf numFmtId="38" fontId="5" fillId="0" borderId="6" xfId="1" applyFont="1" applyBorder="1" applyAlignment="1">
      <alignment horizontal="center" vertical="center"/>
    </xf>
    <xf numFmtId="49" fontId="2" fillId="0" borderId="19" xfId="0" applyNumberFormat="1" applyFont="1" applyBorder="1" applyAlignment="1">
      <alignment horizontal="center" vertical="center"/>
    </xf>
    <xf numFmtId="38" fontId="13" fillId="0" borderId="19" xfId="0" applyNumberFormat="1" applyFont="1" applyBorder="1" applyAlignment="1">
      <alignment vertical="center"/>
    </xf>
    <xf numFmtId="0" fontId="2" fillId="2" borderId="0" xfId="0" applyFont="1" applyFill="1" applyAlignment="1">
      <alignment horizontal="center" vertical="center"/>
    </xf>
    <xf numFmtId="0" fontId="4" fillId="2" borderId="0" xfId="0" applyFont="1" applyFill="1" applyAlignment="1">
      <alignment vertical="center" shrinkToFit="1"/>
    </xf>
    <xf numFmtId="176" fontId="4" fillId="2" borderId="0" xfId="0" applyNumberFormat="1" applyFont="1" applyFill="1" applyAlignment="1">
      <alignment vertical="center" shrinkToFit="1"/>
    </xf>
    <xf numFmtId="176" fontId="5" fillId="2" borderId="0" xfId="0" applyNumberFormat="1" applyFont="1" applyFill="1" applyAlignment="1">
      <alignment vertical="center" shrinkToFit="1"/>
    </xf>
    <xf numFmtId="0" fontId="4" fillId="2" borderId="45" xfId="0" applyFont="1" applyFill="1" applyBorder="1" applyAlignment="1">
      <alignment vertical="center" shrinkToFit="1"/>
    </xf>
    <xf numFmtId="0" fontId="8" fillId="3" borderId="0" xfId="0" applyFont="1" applyFill="1"/>
    <xf numFmtId="0" fontId="8" fillId="3" borderId="0" xfId="0" applyFont="1" applyFill="1" applyAlignment="1">
      <alignment horizontal="right" vertical="center"/>
    </xf>
    <xf numFmtId="0" fontId="4" fillId="0" borderId="23" xfId="0" applyFont="1" applyBorder="1" applyAlignment="1">
      <alignment vertical="center"/>
    </xf>
    <xf numFmtId="49" fontId="2" fillId="0" borderId="23" xfId="0" applyNumberFormat="1" applyFont="1" applyBorder="1" applyAlignment="1">
      <alignment horizontal="center" vertical="center"/>
    </xf>
    <xf numFmtId="0" fontId="1" fillId="0" borderId="23" xfId="0" applyFont="1" applyBorder="1" applyAlignment="1">
      <alignment vertical="center"/>
    </xf>
    <xf numFmtId="49" fontId="2" fillId="0" borderId="23" xfId="0" applyNumberFormat="1" applyFont="1" applyBorder="1" applyAlignment="1">
      <alignment horizontal="right" vertical="center"/>
    </xf>
    <xf numFmtId="38" fontId="12" fillId="0" borderId="23" xfId="0" applyNumberFormat="1" applyFont="1" applyBorder="1" applyAlignment="1">
      <alignment vertical="center"/>
    </xf>
    <xf numFmtId="38" fontId="13" fillId="0" borderId="23" xfId="0" applyNumberFormat="1" applyFont="1" applyBorder="1" applyAlignment="1">
      <alignment vertical="center"/>
    </xf>
    <xf numFmtId="0" fontId="4" fillId="2" borderId="36" xfId="0" applyFont="1" applyFill="1" applyBorder="1" applyAlignment="1">
      <alignment vertical="center" shrinkToFit="1"/>
    </xf>
    <xf numFmtId="176" fontId="4" fillId="2" borderId="19" xfId="0" applyNumberFormat="1" applyFont="1" applyFill="1" applyBorder="1" applyAlignment="1">
      <alignment vertical="center" shrinkToFit="1"/>
    </xf>
    <xf numFmtId="176" fontId="5" fillId="2" borderId="19" xfId="0" applyNumberFormat="1" applyFont="1" applyFill="1" applyBorder="1" applyAlignment="1">
      <alignment vertical="center" shrinkToFit="1"/>
    </xf>
    <xf numFmtId="38" fontId="7" fillId="0" borderId="0" xfId="1" applyFont="1" applyAlignment="1">
      <alignment vertical="center" shrinkToFit="1"/>
    </xf>
    <xf numFmtId="38" fontId="13" fillId="0" borderId="0" xfId="1" applyFont="1" applyAlignment="1">
      <alignment vertical="center" shrinkToFit="1"/>
    </xf>
    <xf numFmtId="0" fontId="11" fillId="3" borderId="0" xfId="0" applyFont="1" applyFill="1" applyAlignment="1">
      <alignment horizontal="center" vertical="center"/>
    </xf>
    <xf numFmtId="0" fontId="11" fillId="3" borderId="0" xfId="0" applyFont="1" applyFill="1" applyAlignment="1">
      <alignment vertical="center"/>
    </xf>
    <xf numFmtId="0" fontId="8" fillId="3" borderId="0" xfId="0" applyFont="1" applyFill="1" applyAlignment="1">
      <alignment vertical="center"/>
    </xf>
    <xf numFmtId="0" fontId="16" fillId="3" borderId="0" xfId="0" applyFont="1" applyFill="1" applyAlignment="1">
      <alignment horizontal="center" vertical="center"/>
    </xf>
    <xf numFmtId="0" fontId="5" fillId="0" borderId="58" xfId="0" applyFont="1" applyBorder="1" applyAlignment="1">
      <alignment vertical="center" shrinkToFit="1"/>
    </xf>
    <xf numFmtId="38" fontId="5" fillId="0" borderId="59" xfId="1" applyFont="1" applyBorder="1" applyAlignment="1">
      <alignment vertical="center" shrinkToFit="1"/>
    </xf>
    <xf numFmtId="0" fontId="5" fillId="0" borderId="60" xfId="0" applyFont="1" applyBorder="1" applyAlignment="1">
      <alignment vertical="center" shrinkToFit="1"/>
    </xf>
    <xf numFmtId="38" fontId="4" fillId="0" borderId="55" xfId="1" applyFont="1" applyBorder="1" applyAlignment="1">
      <alignment vertical="center" shrinkToFit="1"/>
    </xf>
    <xf numFmtId="38" fontId="7" fillId="0" borderId="61" xfId="1" applyFont="1" applyBorder="1" applyAlignment="1">
      <alignment vertical="center" shrinkToFit="1"/>
    </xf>
    <xf numFmtId="38" fontId="5" fillId="0" borderId="57" xfId="1" applyFont="1" applyBorder="1" applyAlignment="1">
      <alignment vertical="center" shrinkToFit="1"/>
    </xf>
    <xf numFmtId="38" fontId="4" fillId="0" borderId="63" xfId="1" applyFont="1" applyBorder="1" applyAlignment="1">
      <alignment vertical="center" shrinkToFit="1"/>
    </xf>
    <xf numFmtId="38" fontId="7" fillId="0" borderId="64" xfId="1" applyFont="1" applyBorder="1" applyAlignment="1">
      <alignment vertical="center" shrinkToFit="1"/>
    </xf>
    <xf numFmtId="38" fontId="4" fillId="0" borderId="65" xfId="1" applyFont="1" applyBorder="1" applyAlignment="1">
      <alignment vertical="center" shrinkToFit="1"/>
    </xf>
    <xf numFmtId="38" fontId="13" fillId="0" borderId="66" xfId="1" applyFont="1" applyBorder="1" applyAlignment="1">
      <alignment vertical="center" shrinkToFit="1"/>
    </xf>
    <xf numFmtId="38" fontId="5" fillId="0" borderId="64" xfId="1" applyFont="1" applyBorder="1" applyAlignment="1">
      <alignment vertical="center" shrinkToFit="1"/>
    </xf>
    <xf numFmtId="0" fontId="5" fillId="0" borderId="67" xfId="0" applyFont="1" applyBorder="1" applyAlignment="1">
      <alignment vertical="center" shrinkToFit="1"/>
    </xf>
    <xf numFmtId="38" fontId="4" fillId="0" borderId="68" xfId="1" applyFont="1" applyBorder="1" applyAlignment="1">
      <alignment vertical="center" shrinkToFit="1"/>
    </xf>
    <xf numFmtId="38" fontId="7" fillId="0" borderId="69" xfId="1" applyFont="1" applyBorder="1" applyAlignment="1">
      <alignment vertical="center" shrinkToFit="1"/>
    </xf>
    <xf numFmtId="38" fontId="5" fillId="0" borderId="70" xfId="1" applyFont="1" applyBorder="1" applyAlignment="1">
      <alignment vertical="center" shrinkToFit="1"/>
    </xf>
    <xf numFmtId="0" fontId="5" fillId="0" borderId="71" xfId="0" applyFont="1" applyBorder="1" applyAlignment="1">
      <alignment vertical="center" shrinkToFit="1"/>
    </xf>
    <xf numFmtId="38" fontId="4" fillId="0" borderId="72" xfId="1" applyFont="1" applyBorder="1" applyAlignment="1">
      <alignment vertical="center" shrinkToFit="1"/>
    </xf>
    <xf numFmtId="38" fontId="7" fillId="0" borderId="73" xfId="1" applyFont="1" applyBorder="1" applyAlignment="1">
      <alignment vertical="center" shrinkToFit="1"/>
    </xf>
    <xf numFmtId="38" fontId="5" fillId="0" borderId="73" xfId="1" applyFont="1" applyBorder="1" applyAlignment="1">
      <alignment vertical="center" shrinkToFit="1"/>
    </xf>
    <xf numFmtId="38" fontId="5" fillId="0" borderId="69" xfId="1" applyFont="1" applyBorder="1" applyAlignment="1">
      <alignment vertical="center" shrinkToFit="1"/>
    </xf>
    <xf numFmtId="38" fontId="4" fillId="0" borderId="75" xfId="1" applyFont="1" applyBorder="1" applyAlignment="1">
      <alignment vertical="center" shrinkToFit="1"/>
    </xf>
    <xf numFmtId="38" fontId="7" fillId="0" borderId="76" xfId="1" applyFont="1" applyBorder="1" applyAlignment="1">
      <alignment vertical="center" shrinkToFit="1"/>
    </xf>
    <xf numFmtId="38" fontId="4" fillId="0" borderId="77" xfId="1" applyFont="1" applyBorder="1" applyAlignment="1">
      <alignment vertical="center" shrinkToFit="1"/>
    </xf>
    <xf numFmtId="38" fontId="13" fillId="0" borderId="78" xfId="1" applyFont="1" applyBorder="1" applyAlignment="1">
      <alignment vertical="center" shrinkToFit="1"/>
    </xf>
    <xf numFmtId="38" fontId="5" fillId="0" borderId="76" xfId="1" applyFont="1" applyBorder="1" applyAlignment="1">
      <alignment vertical="center" shrinkToFit="1"/>
    </xf>
    <xf numFmtId="0" fontId="5" fillId="0" borderId="79" xfId="0" applyFont="1" applyBorder="1" applyAlignment="1">
      <alignment vertical="center" shrinkToFit="1"/>
    </xf>
    <xf numFmtId="38" fontId="4" fillId="0" borderId="79" xfId="1" applyFont="1" applyBorder="1" applyAlignment="1">
      <alignment vertical="center" shrinkToFit="1"/>
    </xf>
    <xf numFmtId="38" fontId="7" fillId="0" borderId="79" xfId="1" applyFont="1" applyBorder="1" applyAlignment="1">
      <alignment vertical="center" shrinkToFit="1"/>
    </xf>
    <xf numFmtId="38" fontId="5" fillId="0" borderId="79" xfId="1" applyFont="1" applyBorder="1" applyAlignment="1">
      <alignment vertical="center" shrinkToFit="1"/>
    </xf>
    <xf numFmtId="38" fontId="5" fillId="0" borderId="80" xfId="1" applyFont="1" applyBorder="1" applyAlignment="1">
      <alignment vertical="center" shrinkToFit="1"/>
    </xf>
    <xf numFmtId="0" fontId="11" fillId="0" borderId="0" xfId="0" applyFont="1" applyAlignment="1">
      <alignment horizontal="right" vertical="center"/>
    </xf>
    <xf numFmtId="0" fontId="8" fillId="0" borderId="21" xfId="0" applyFont="1" applyBorder="1" applyAlignment="1">
      <alignment vertical="center"/>
    </xf>
    <xf numFmtId="0" fontId="12" fillId="0" borderId="14" xfId="0" applyFont="1" applyBorder="1" applyAlignment="1">
      <alignment vertical="center"/>
    </xf>
    <xf numFmtId="0" fontId="12" fillId="0" borderId="21" xfId="0" applyFont="1" applyBorder="1" applyAlignment="1">
      <alignment vertical="center"/>
    </xf>
    <xf numFmtId="38" fontId="1" fillId="0" borderId="0" xfId="0" applyNumberFormat="1" applyFont="1" applyAlignment="1">
      <alignment horizontal="right" vertical="center"/>
    </xf>
    <xf numFmtId="38" fontId="7" fillId="0" borderId="42" xfId="1" applyFont="1" applyBorder="1" applyAlignment="1">
      <alignment vertical="center" shrinkToFit="1"/>
    </xf>
    <xf numFmtId="38" fontId="4" fillId="0" borderId="14" xfId="1" applyFont="1" applyBorder="1" applyAlignment="1">
      <alignment vertical="center" shrinkToFit="1"/>
    </xf>
    <xf numFmtId="38" fontId="4" fillId="0" borderId="23" xfId="1" applyFont="1" applyBorder="1" applyAlignment="1">
      <alignment vertical="center" shrinkToFit="1"/>
    </xf>
    <xf numFmtId="38" fontId="5" fillId="0" borderId="23" xfId="1" applyFont="1" applyBorder="1" applyAlignment="1">
      <alignment vertical="center" shrinkToFit="1"/>
    </xf>
    <xf numFmtId="38" fontId="4" fillId="0" borderId="81" xfId="1" applyFont="1" applyBorder="1" applyAlignment="1">
      <alignment vertical="center" shrinkToFit="1"/>
    </xf>
    <xf numFmtId="38" fontId="5" fillId="0" borderId="82" xfId="1" applyFont="1" applyBorder="1" applyAlignment="1">
      <alignment vertical="center" shrinkToFit="1"/>
    </xf>
    <xf numFmtId="38" fontId="4" fillId="0" borderId="83" xfId="0" applyNumberFormat="1" applyFont="1" applyBorder="1" applyAlignment="1">
      <alignment vertical="center" shrinkToFit="1"/>
    </xf>
    <xf numFmtId="38" fontId="7" fillId="0" borderId="84" xfId="0" applyNumberFormat="1" applyFont="1" applyBorder="1" applyAlignment="1">
      <alignment vertical="center" shrinkToFit="1"/>
    </xf>
    <xf numFmtId="178" fontId="4" fillId="0" borderId="83" xfId="0" applyNumberFormat="1" applyFont="1" applyBorder="1" applyAlignment="1">
      <alignment vertical="center" shrinkToFit="1"/>
    </xf>
    <xf numFmtId="38" fontId="7" fillId="0" borderId="84" xfId="1" applyFont="1" applyBorder="1" applyAlignment="1">
      <alignment vertical="center" shrinkToFit="1"/>
    </xf>
    <xf numFmtId="0" fontId="5" fillId="0" borderId="33" xfId="0" applyFont="1" applyBorder="1" applyAlignment="1">
      <alignment vertical="center"/>
    </xf>
    <xf numFmtId="38" fontId="4" fillId="0" borderId="34" xfId="1" applyFont="1" applyBorder="1" applyAlignment="1">
      <alignment vertical="center" shrinkToFit="1"/>
    </xf>
    <xf numFmtId="38" fontId="5" fillId="0" borderId="34" xfId="1" applyFont="1" applyBorder="1" applyAlignment="1">
      <alignment vertical="center" shrinkToFit="1"/>
    </xf>
    <xf numFmtId="38" fontId="4" fillId="0" borderId="85" xfId="1" applyFont="1" applyBorder="1" applyAlignment="1">
      <alignment vertical="center" shrinkToFit="1"/>
    </xf>
    <xf numFmtId="38" fontId="5" fillId="0" borderId="86" xfId="1" applyFont="1" applyBorder="1" applyAlignment="1">
      <alignment vertical="center" shrinkToFit="1"/>
    </xf>
    <xf numFmtId="38" fontId="4" fillId="2" borderId="87" xfId="0" applyNumberFormat="1" applyFont="1" applyFill="1" applyBorder="1" applyAlignment="1">
      <alignment vertical="center" shrinkToFit="1"/>
    </xf>
    <xf numFmtId="38" fontId="7" fillId="2" borderId="88" xfId="0" applyNumberFormat="1" applyFont="1" applyFill="1" applyBorder="1" applyAlignment="1">
      <alignment vertical="center" shrinkToFit="1"/>
    </xf>
    <xf numFmtId="178" fontId="4" fillId="0" borderId="87" xfId="0" applyNumberFormat="1" applyFont="1" applyBorder="1" applyAlignment="1">
      <alignment vertical="center" shrinkToFit="1"/>
    </xf>
    <xf numFmtId="38" fontId="7" fillId="2" borderId="88" xfId="1" applyFont="1" applyFill="1" applyBorder="1" applyAlignment="1">
      <alignment vertical="center" shrinkToFit="1"/>
    </xf>
    <xf numFmtId="38" fontId="4" fillId="0" borderId="24" xfId="0" applyNumberFormat="1" applyFont="1" applyBorder="1" applyAlignment="1">
      <alignment vertical="center" shrinkToFit="1"/>
    </xf>
    <xf numFmtId="38" fontId="7" fillId="0" borderId="28" xfId="0" applyNumberFormat="1" applyFont="1" applyBorder="1" applyAlignment="1">
      <alignment vertical="center" shrinkToFit="1"/>
    </xf>
    <xf numFmtId="178" fontId="4" fillId="0" borderId="24" xfId="0" applyNumberFormat="1" applyFont="1" applyBorder="1" applyAlignment="1">
      <alignment vertical="center" shrinkToFit="1"/>
    </xf>
    <xf numFmtId="38" fontId="7" fillId="0" borderId="28" xfId="1" applyFont="1" applyBorder="1" applyAlignment="1">
      <alignment vertical="center" shrinkToFit="1"/>
    </xf>
    <xf numFmtId="0" fontId="4" fillId="0" borderId="22" xfId="0" applyFont="1" applyBorder="1" applyAlignment="1">
      <alignment vertical="center"/>
    </xf>
    <xf numFmtId="179" fontId="4" fillId="0" borderId="87" xfId="0" applyNumberFormat="1" applyFont="1" applyBorder="1" applyAlignment="1">
      <alignment vertical="center" shrinkToFit="1"/>
    </xf>
    <xf numFmtId="49" fontId="2" fillId="0" borderId="24" xfId="0" applyNumberFormat="1" applyFont="1" applyBorder="1" applyAlignment="1">
      <alignment horizontal="center" vertical="center"/>
    </xf>
    <xf numFmtId="0" fontId="4" fillId="0" borderId="25" xfId="0" applyFont="1" applyBorder="1" applyAlignment="1">
      <alignment vertical="center" shrinkToFit="1"/>
    </xf>
    <xf numFmtId="38" fontId="4" fillId="0" borderId="25" xfId="1" applyFont="1" applyBorder="1" applyAlignment="1">
      <alignment vertical="center" shrinkToFit="1"/>
    </xf>
    <xf numFmtId="38" fontId="6" fillId="0" borderId="28" xfId="1" applyFont="1" applyBorder="1" applyAlignment="1" applyProtection="1">
      <alignment vertical="center" shrinkToFit="1"/>
      <protection locked="0"/>
    </xf>
    <xf numFmtId="38" fontId="4" fillId="0" borderId="25" xfId="0" applyNumberFormat="1" applyFont="1" applyBorder="1" applyAlignment="1">
      <alignment vertical="center" shrinkToFit="1"/>
    </xf>
    <xf numFmtId="38" fontId="4" fillId="0" borderId="3" xfId="1" applyFont="1" applyBorder="1" applyAlignment="1">
      <alignment horizontal="right" vertical="center" shrinkToFit="1"/>
    </xf>
    <xf numFmtId="49" fontId="2" fillId="0" borderId="46" xfId="0" applyNumberFormat="1" applyFont="1" applyBorder="1" applyAlignment="1">
      <alignment horizontal="center" vertical="center"/>
    </xf>
    <xf numFmtId="0" fontId="4" fillId="0" borderId="89" xfId="0" applyFont="1" applyBorder="1" applyAlignment="1">
      <alignment vertical="center" shrinkToFit="1"/>
    </xf>
    <xf numFmtId="38" fontId="6" fillId="0" borderId="5" xfId="1" applyFont="1" applyBorder="1" applyAlignment="1" applyProtection="1">
      <alignment vertical="center" shrinkToFit="1"/>
      <protection locked="0"/>
    </xf>
    <xf numFmtId="0" fontId="2" fillId="0" borderId="46" xfId="0" applyFont="1" applyBorder="1" applyAlignment="1">
      <alignment horizontal="center" vertical="center"/>
    </xf>
    <xf numFmtId="38" fontId="4" fillId="0" borderId="89" xfId="1" applyFont="1" applyBorder="1" applyAlignment="1">
      <alignment vertical="center" shrinkToFit="1"/>
    </xf>
    <xf numFmtId="0" fontId="2" fillId="0" borderId="24" xfId="0" applyFont="1" applyBorder="1" applyAlignment="1">
      <alignment horizontal="center" vertical="center"/>
    </xf>
    <xf numFmtId="38" fontId="4" fillId="0" borderId="30" xfId="1" applyFont="1" applyBorder="1" applyAlignment="1">
      <alignment vertical="center" shrinkToFit="1"/>
    </xf>
    <xf numFmtId="0" fontId="4" fillId="0" borderId="6" xfId="0" applyFont="1" applyBorder="1" applyAlignment="1">
      <alignment horizontal="left" vertical="center" shrinkToFit="1"/>
    </xf>
    <xf numFmtId="38" fontId="4" fillId="0" borderId="3" xfId="1" applyFont="1" applyBorder="1" applyAlignment="1">
      <alignment vertical="center"/>
    </xf>
    <xf numFmtId="38" fontId="2" fillId="0" borderId="24" xfId="0" applyNumberFormat="1" applyFont="1" applyBorder="1" applyAlignment="1">
      <alignment horizontal="center" vertical="center"/>
    </xf>
    <xf numFmtId="176" fontId="5" fillId="2" borderId="6" xfId="0" applyNumberFormat="1" applyFont="1" applyFill="1" applyBorder="1" applyAlignment="1">
      <alignment horizontal="center" vertical="center" shrinkToFit="1"/>
    </xf>
    <xf numFmtId="0" fontId="2" fillId="2" borderId="6" xfId="0" applyFont="1" applyFill="1" applyBorder="1" applyAlignment="1">
      <alignment horizontal="center" vertical="center"/>
    </xf>
    <xf numFmtId="0" fontId="4" fillId="2" borderId="6" xfId="0" applyFont="1" applyFill="1" applyBorder="1" applyAlignment="1">
      <alignment vertical="center" shrinkToFit="1"/>
    </xf>
    <xf numFmtId="176" fontId="4" fillId="2" borderId="6" xfId="0" applyNumberFormat="1" applyFont="1" applyFill="1" applyBorder="1" applyAlignment="1">
      <alignment vertical="center" shrinkToFit="1"/>
    </xf>
    <xf numFmtId="176" fontId="5" fillId="2" borderId="6" xfId="0" applyNumberFormat="1" applyFont="1" applyFill="1" applyBorder="1" applyAlignment="1">
      <alignment vertical="center" shrinkToFit="1"/>
    </xf>
    <xf numFmtId="38" fontId="4" fillId="0" borderId="25" xfId="1" applyFont="1" applyBorder="1" applyAlignment="1">
      <alignment horizontal="right" vertical="center" shrinkToFit="1"/>
    </xf>
    <xf numFmtId="38" fontId="5" fillId="0" borderId="45" xfId="1" applyFont="1" applyBorder="1" applyAlignment="1">
      <alignment vertical="center" shrinkToFit="1"/>
    </xf>
    <xf numFmtId="176" fontId="4" fillId="2" borderId="6" xfId="0" applyNumberFormat="1" applyFont="1" applyFill="1" applyBorder="1" applyAlignment="1">
      <alignment horizontal="center" vertical="center" shrinkToFit="1"/>
    </xf>
    <xf numFmtId="0" fontId="4" fillId="2" borderId="21" xfId="0" applyFont="1" applyFill="1" applyBorder="1" applyAlignment="1">
      <alignment vertical="center" shrinkToFit="1"/>
    </xf>
    <xf numFmtId="0" fontId="12" fillId="0" borderId="23" xfId="0" applyFont="1" applyBorder="1" applyAlignment="1">
      <alignment vertical="center"/>
    </xf>
    <xf numFmtId="49" fontId="2" fillId="0" borderId="17" xfId="0" applyNumberFormat="1" applyFont="1" applyBorder="1" applyAlignment="1">
      <alignment horizontal="center" vertical="center"/>
    </xf>
    <xf numFmtId="0" fontId="4" fillId="0" borderId="6" xfId="0" applyFont="1" applyBorder="1" applyAlignment="1">
      <alignment vertical="center"/>
    </xf>
    <xf numFmtId="176" fontId="4" fillId="0" borderId="6" xfId="0" applyNumberFormat="1" applyFont="1" applyBorder="1" applyAlignment="1">
      <alignment horizontal="center" vertical="center" shrinkToFit="1"/>
    </xf>
    <xf numFmtId="0" fontId="5" fillId="0" borderId="6" xfId="0" applyFont="1" applyBorder="1" applyAlignment="1">
      <alignment horizontal="center" vertical="center" shrinkToFit="1"/>
    </xf>
    <xf numFmtId="49" fontId="2" fillId="0" borderId="6" xfId="0" applyNumberFormat="1" applyFont="1" applyBorder="1" applyAlignment="1">
      <alignment horizontal="center" vertical="center"/>
    </xf>
    <xf numFmtId="49" fontId="2" fillId="0" borderId="6" xfId="0" applyNumberFormat="1" applyFont="1" applyBorder="1" applyAlignment="1">
      <alignment horizontal="right" vertical="center"/>
    </xf>
    <xf numFmtId="38" fontId="12" fillId="0" borderId="6" xfId="0" applyNumberFormat="1" applyFont="1" applyBorder="1" applyAlignment="1">
      <alignment vertical="center"/>
    </xf>
    <xf numFmtId="38" fontId="13" fillId="0" borderId="6" xfId="0" applyNumberFormat="1" applyFont="1" applyBorder="1" applyAlignment="1">
      <alignment vertical="center"/>
    </xf>
    <xf numFmtId="0" fontId="17" fillId="0" borderId="22" xfId="0" applyFont="1" applyBorder="1" applyAlignment="1">
      <alignment vertical="center"/>
    </xf>
    <xf numFmtId="0" fontId="0" fillId="0" borderId="6" xfId="0" applyBorder="1" applyAlignment="1">
      <alignment vertical="center"/>
    </xf>
    <xf numFmtId="0" fontId="0" fillId="0" borderId="0" xfId="0" applyAlignment="1">
      <alignment horizontal="center" vertical="center" shrinkToFit="1"/>
    </xf>
    <xf numFmtId="0" fontId="4" fillId="0" borderId="90" xfId="0" applyFont="1" applyBorder="1" applyAlignment="1">
      <alignment vertical="center" shrinkToFit="1"/>
    </xf>
    <xf numFmtId="0" fontId="2" fillId="0" borderId="3" xfId="0" applyFont="1" applyBorder="1" applyAlignment="1">
      <alignment vertical="center"/>
    </xf>
    <xf numFmtId="49" fontId="2" fillId="0" borderId="91" xfId="0" applyNumberFormat="1" applyFont="1" applyBorder="1" applyAlignment="1">
      <alignment horizontal="center" vertical="center"/>
    </xf>
    <xf numFmtId="0" fontId="4" fillId="0" borderId="92" xfId="0" applyFont="1" applyBorder="1" applyAlignment="1">
      <alignment vertical="center" shrinkToFit="1"/>
    </xf>
    <xf numFmtId="38" fontId="4" fillId="0" borderId="92" xfId="1" applyFont="1" applyBorder="1" applyAlignment="1">
      <alignment horizontal="right" vertical="center" shrinkToFit="1"/>
    </xf>
    <xf numFmtId="38" fontId="6" fillId="0" borderId="11" xfId="1" applyFont="1" applyBorder="1" applyAlignment="1" applyProtection="1">
      <alignment vertical="center" shrinkToFit="1"/>
      <protection locked="0"/>
    </xf>
    <xf numFmtId="0" fontId="2" fillId="0" borderId="91" xfId="0" applyFont="1" applyBorder="1" applyAlignment="1">
      <alignment horizontal="center" vertical="center"/>
    </xf>
    <xf numFmtId="0" fontId="1" fillId="0" borderId="3" xfId="0" applyFont="1" applyBorder="1" applyAlignment="1">
      <alignment vertical="center" shrinkToFit="1"/>
    </xf>
    <xf numFmtId="0" fontId="5" fillId="0" borderId="62" xfId="0" applyFont="1" applyBorder="1" applyAlignment="1">
      <alignment vertical="center" shrinkToFit="1"/>
    </xf>
    <xf numFmtId="0" fontId="5" fillId="0" borderId="50" xfId="0" applyFont="1" applyBorder="1" applyAlignment="1">
      <alignment vertical="center" shrinkToFit="1"/>
    </xf>
    <xf numFmtId="0" fontId="5" fillId="0" borderId="74" xfId="0" applyFont="1" applyBorder="1" applyAlignment="1">
      <alignment vertical="center" shrinkToFit="1"/>
    </xf>
    <xf numFmtId="0" fontId="4" fillId="0" borderId="2" xfId="0" applyFont="1" applyBorder="1" applyAlignment="1">
      <alignment vertical="center"/>
    </xf>
    <xf numFmtId="176" fontId="4" fillId="0" borderId="3" xfId="0" applyNumberFormat="1" applyFont="1" applyBorder="1" applyAlignment="1">
      <alignment vertical="center" shrinkToFit="1"/>
    </xf>
    <xf numFmtId="38" fontId="4" fillId="0" borderId="9" xfId="1" applyFont="1" applyBorder="1" applyAlignment="1">
      <alignment horizontal="right" vertical="center" shrinkToFit="1"/>
    </xf>
    <xf numFmtId="176" fontId="4" fillId="0" borderId="2" xfId="0" applyNumberFormat="1" applyFont="1" applyBorder="1" applyAlignment="1">
      <alignment vertical="center" shrinkToFit="1"/>
    </xf>
    <xf numFmtId="0" fontId="4" fillId="0" borderId="42" xfId="0" applyFont="1" applyBorder="1" applyAlignment="1">
      <alignment vertical="center" shrinkToFit="1"/>
    </xf>
    <xf numFmtId="38" fontId="4" fillId="0" borderId="2"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1032" name="Picture 1">
              <a:extLst>
                <a:ext uri="{FF2B5EF4-FFF2-40B4-BE49-F238E27FC236}">
                  <a16:creationId xmlns:a16="http://schemas.microsoft.com/office/drawing/2014/main" id="{00000000-0008-0000-0100-000008040000}"/>
                </a:ext>
              </a:extLst>
            </xdr:cNvPr>
            <xdr:cNvPicPr>
              <a:picLocks noChangeAspect="1" noChangeArrowheads="1"/>
              <a:extLst>
                <a:ext uri="{84589F7E-364E-4C9E-8A38-B11213B215E9}">
                  <a14:cameraTool cellRange="表紙!$B$2:$J$3" spid="_x0000_s1802"/>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6152" name="Picture 1">
              <a:extLst>
                <a:ext uri="{FF2B5EF4-FFF2-40B4-BE49-F238E27FC236}">
                  <a16:creationId xmlns:a16="http://schemas.microsoft.com/office/drawing/2014/main" id="{00000000-0008-0000-0A00-000008180000}"/>
                </a:ext>
              </a:extLst>
            </xdr:cNvPr>
            <xdr:cNvPicPr>
              <a:picLocks noChangeAspect="1" noChangeArrowheads="1"/>
              <a:extLst>
                <a:ext uri="{84589F7E-364E-4C9E-8A38-B11213B215E9}">
                  <a14:cameraTool cellRange="表紙!$B$2:$J$3" spid="_x0000_s6922"/>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12296" name="Picture 1">
              <a:extLst>
                <a:ext uri="{FF2B5EF4-FFF2-40B4-BE49-F238E27FC236}">
                  <a16:creationId xmlns:a16="http://schemas.microsoft.com/office/drawing/2014/main" id="{00000000-0008-0000-0B00-000008300000}"/>
                </a:ext>
              </a:extLst>
            </xdr:cNvPr>
            <xdr:cNvPicPr>
              <a:picLocks noChangeAspect="1" noChangeArrowheads="1"/>
              <a:extLst>
                <a:ext uri="{84589F7E-364E-4C9E-8A38-B11213B215E9}">
                  <a14:cameraTool cellRange="表紙!$B$2:$J$3" spid="_x0000_s13066"/>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13321" name="Picture 2">
              <a:extLst>
                <a:ext uri="{FF2B5EF4-FFF2-40B4-BE49-F238E27FC236}">
                  <a16:creationId xmlns:a16="http://schemas.microsoft.com/office/drawing/2014/main" id="{00000000-0008-0000-0C00-000009340000}"/>
                </a:ext>
              </a:extLst>
            </xdr:cNvPr>
            <xdr:cNvPicPr>
              <a:picLocks noChangeAspect="1" noChangeArrowheads="1"/>
              <a:extLst>
                <a:ext uri="{84589F7E-364E-4C9E-8A38-B11213B215E9}">
                  <a14:cameraTool cellRange="表紙!$B$2:$J$3" spid="_x0000_s1409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8200" name="Picture 1">
              <a:extLst>
                <a:ext uri="{FF2B5EF4-FFF2-40B4-BE49-F238E27FC236}">
                  <a16:creationId xmlns:a16="http://schemas.microsoft.com/office/drawing/2014/main" id="{00000000-0008-0000-0200-000008200000}"/>
                </a:ext>
              </a:extLst>
            </xdr:cNvPr>
            <xdr:cNvPicPr>
              <a:picLocks noChangeAspect="1" noChangeArrowheads="1"/>
              <a:extLst>
                <a:ext uri="{84589F7E-364E-4C9E-8A38-B11213B215E9}">
                  <a14:cameraTool cellRange="表紙!$B$2:$J$3" spid="_x0000_s897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7184" name="Picture 1">
              <a:extLst>
                <a:ext uri="{FF2B5EF4-FFF2-40B4-BE49-F238E27FC236}">
                  <a16:creationId xmlns:a16="http://schemas.microsoft.com/office/drawing/2014/main" id="{00000000-0008-0000-0300-0000101C0000}"/>
                </a:ext>
              </a:extLst>
            </xdr:cNvPr>
            <xdr:cNvPicPr>
              <a:picLocks noChangeAspect="1" noChangeArrowheads="1"/>
              <a:extLst>
                <a:ext uri="{84589F7E-364E-4C9E-8A38-B11213B215E9}">
                  <a14:cameraTool cellRange="表紙!$B$2:$J$3" spid="_x0000_s795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14344" name="Picture 1">
              <a:extLst>
                <a:ext uri="{FF2B5EF4-FFF2-40B4-BE49-F238E27FC236}">
                  <a16:creationId xmlns:a16="http://schemas.microsoft.com/office/drawing/2014/main" id="{00000000-0008-0000-0400-000008380000}"/>
                </a:ext>
              </a:extLst>
            </xdr:cNvPr>
            <xdr:cNvPicPr>
              <a:picLocks noChangeAspect="1" noChangeArrowheads="1"/>
              <a:extLst>
                <a:ext uri="{84589F7E-364E-4C9E-8A38-B11213B215E9}">
                  <a14:cameraTool cellRange="表紙!$B$2:$J$3" spid="_x0000_s1511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9294" name="Picture 1">
              <a:extLst>
                <a:ext uri="{FF2B5EF4-FFF2-40B4-BE49-F238E27FC236}">
                  <a16:creationId xmlns:a16="http://schemas.microsoft.com/office/drawing/2014/main" id="{00000000-0008-0000-0500-00004E240000}"/>
                </a:ext>
              </a:extLst>
            </xdr:cNvPr>
            <xdr:cNvPicPr>
              <a:picLocks noChangeAspect="1" noChangeArrowheads="1"/>
              <a:extLst>
                <a:ext uri="{84589F7E-364E-4C9E-8A38-B11213B215E9}">
                  <a14:cameraTool cellRange="表紙!$B$2:$J$3" spid="_x0000_s1006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10248" name="Picture 1">
              <a:extLst>
                <a:ext uri="{FF2B5EF4-FFF2-40B4-BE49-F238E27FC236}">
                  <a16:creationId xmlns:a16="http://schemas.microsoft.com/office/drawing/2014/main" id="{00000000-0008-0000-0600-000008280000}"/>
                </a:ext>
              </a:extLst>
            </xdr:cNvPr>
            <xdr:cNvPicPr>
              <a:picLocks noChangeAspect="1" noChangeArrowheads="1"/>
              <a:extLst>
                <a:ext uri="{84589F7E-364E-4C9E-8A38-B11213B215E9}">
                  <a14:cameraTool cellRange="表紙!$B$2:$J$3" spid="_x0000_s11018"/>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2056" name="Picture 1">
              <a:extLst>
                <a:ext uri="{FF2B5EF4-FFF2-40B4-BE49-F238E27FC236}">
                  <a16:creationId xmlns:a16="http://schemas.microsoft.com/office/drawing/2014/main" id="{00000000-0008-0000-0700-000008080000}"/>
                </a:ext>
              </a:extLst>
            </xdr:cNvPr>
            <xdr:cNvPicPr>
              <a:picLocks noChangeAspect="1" noChangeArrowheads="1"/>
              <a:extLst>
                <a:ext uri="{84589F7E-364E-4C9E-8A38-B11213B215E9}">
                  <a14:cameraTool cellRange="表紙!$B$2:$J$3" spid="_x0000_s282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3080" name="Picture 1">
              <a:extLst>
                <a:ext uri="{FF2B5EF4-FFF2-40B4-BE49-F238E27FC236}">
                  <a16:creationId xmlns:a16="http://schemas.microsoft.com/office/drawing/2014/main" id="{00000000-0008-0000-0800-0000080C0000}"/>
                </a:ext>
              </a:extLst>
            </xdr:cNvPr>
            <xdr:cNvPicPr>
              <a:picLocks noChangeAspect="1" noChangeArrowheads="1"/>
              <a:extLst>
                <a:ext uri="{84589F7E-364E-4C9E-8A38-B11213B215E9}">
                  <a14:cameraTool cellRange="表紙!$B$2:$J$3" spid="_x0000_s385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4104" name="Picture 1">
              <a:extLst>
                <a:ext uri="{FF2B5EF4-FFF2-40B4-BE49-F238E27FC236}">
                  <a16:creationId xmlns:a16="http://schemas.microsoft.com/office/drawing/2014/main" id="{00000000-0008-0000-0900-000008100000}"/>
                </a:ext>
              </a:extLst>
            </xdr:cNvPr>
            <xdr:cNvPicPr>
              <a:picLocks noChangeAspect="1" noChangeArrowheads="1"/>
              <a:extLst>
                <a:ext uri="{84589F7E-364E-4C9E-8A38-B11213B215E9}">
                  <a14:cameraTool cellRange="表紙!$B$2:$J$3" spid="_x0000_s487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RowHeight="13.5" x14ac:dyDescent="0.15"/>
  <cols>
    <col min="1" max="1" width="4.625" style="82" customWidth="1"/>
    <col min="2" max="3" width="22.625" style="82" customWidth="1"/>
    <col min="4" max="5" width="18.625" style="82" customWidth="1"/>
    <col min="6" max="6" width="9.625" style="82" customWidth="1"/>
    <col min="7" max="7" width="12.625" style="82" customWidth="1"/>
    <col min="8" max="8" width="5.625" style="82" customWidth="1"/>
    <col min="9" max="9" width="9.625" style="82" customWidth="1"/>
    <col min="10" max="10" width="10.625" style="82" customWidth="1"/>
    <col min="11" max="11" width="4.625" style="82" customWidth="1"/>
    <col min="12" max="16384" width="9" style="82"/>
  </cols>
  <sheetData>
    <row r="1" spans="1:11" ht="30" customHeight="1" x14ac:dyDescent="0.15">
      <c r="A1" s="80"/>
      <c r="B1" s="81" t="s">
        <v>150</v>
      </c>
      <c r="C1" s="80"/>
      <c r="D1" s="80"/>
      <c r="E1" s="80"/>
      <c r="F1" s="80"/>
      <c r="G1" s="80"/>
      <c r="H1" s="80"/>
      <c r="I1" s="80"/>
      <c r="J1" s="147" t="s">
        <v>213</v>
      </c>
      <c r="K1" s="80"/>
    </row>
    <row r="2" spans="1:11" s="89" customFormat="1" ht="15" customHeight="1" x14ac:dyDescent="0.15">
      <c r="A2" s="83"/>
      <c r="B2" s="84" t="s">
        <v>151</v>
      </c>
      <c r="C2" s="85" t="s">
        <v>152</v>
      </c>
      <c r="D2" s="85" t="s">
        <v>153</v>
      </c>
      <c r="E2" s="85" t="s">
        <v>154</v>
      </c>
      <c r="F2" s="85" t="s">
        <v>155</v>
      </c>
      <c r="G2" s="86" t="s">
        <v>156</v>
      </c>
      <c r="H2" s="87" t="s">
        <v>157</v>
      </c>
      <c r="I2" s="85" t="s">
        <v>158</v>
      </c>
      <c r="J2" s="88" t="s">
        <v>159</v>
      </c>
      <c r="K2" s="83"/>
    </row>
    <row r="3" spans="1:11" s="97" customFormat="1" ht="30" customHeight="1" x14ac:dyDescent="0.15">
      <c r="A3" s="90"/>
      <c r="B3" s="91"/>
      <c r="C3" s="92"/>
      <c r="D3" s="92"/>
      <c r="E3" s="92"/>
      <c r="F3" s="92"/>
      <c r="G3" s="93"/>
      <c r="H3" s="94"/>
      <c r="I3" s="95"/>
      <c r="J3" s="96"/>
      <c r="K3" s="90"/>
    </row>
    <row r="4" spans="1:11" ht="15" customHeight="1" x14ac:dyDescent="0.15">
      <c r="A4" s="80"/>
      <c r="B4" s="80"/>
      <c r="C4" s="80"/>
      <c r="D4" s="80"/>
      <c r="E4" s="80"/>
      <c r="F4" s="80"/>
      <c r="G4" s="80"/>
      <c r="H4" s="80"/>
      <c r="I4" s="80"/>
      <c r="J4" s="80"/>
      <c r="K4" s="80"/>
    </row>
    <row r="5" spans="1:11" ht="15" customHeight="1" x14ac:dyDescent="0.15">
      <c r="A5" s="80"/>
      <c r="B5" s="80" t="s">
        <v>160</v>
      </c>
      <c r="C5" s="80"/>
      <c r="D5" s="80"/>
      <c r="E5" s="80"/>
      <c r="F5" s="80"/>
      <c r="G5" s="80"/>
      <c r="H5" s="80"/>
      <c r="I5" s="80"/>
      <c r="J5" s="80"/>
      <c r="K5" s="80"/>
    </row>
    <row r="6" spans="1:11" ht="17.100000000000001" customHeight="1" x14ac:dyDescent="0.15">
      <c r="A6" s="80"/>
      <c r="B6" s="98"/>
      <c r="C6" s="99"/>
      <c r="D6" s="99"/>
      <c r="E6" s="99"/>
      <c r="F6" s="99"/>
      <c r="G6" s="99"/>
      <c r="H6" s="99"/>
      <c r="I6" s="99"/>
      <c r="J6" s="99"/>
      <c r="K6" s="100"/>
    </row>
    <row r="7" spans="1:11" ht="17.100000000000001" customHeight="1" x14ac:dyDescent="0.15">
      <c r="A7" s="80"/>
      <c r="B7" s="101"/>
      <c r="C7" s="102"/>
      <c r="D7" s="102"/>
      <c r="E7" s="102"/>
      <c r="F7" s="102"/>
      <c r="G7" s="102"/>
      <c r="H7" s="102"/>
      <c r="I7" s="102"/>
      <c r="J7" s="102"/>
      <c r="K7" s="100"/>
    </row>
    <row r="8" spans="1:11" ht="17.100000000000001" customHeight="1" x14ac:dyDescent="0.15">
      <c r="A8" s="80"/>
      <c r="B8" s="103"/>
      <c r="C8" s="104"/>
      <c r="D8" s="104"/>
      <c r="E8" s="104"/>
      <c r="F8" s="104"/>
      <c r="G8" s="104"/>
      <c r="H8" s="104"/>
      <c r="I8" s="104"/>
      <c r="J8" s="104"/>
      <c r="K8" s="100"/>
    </row>
    <row r="9" spans="1:11" ht="15.95" customHeight="1" x14ac:dyDescent="0.15">
      <c r="A9" s="80"/>
      <c r="B9" s="80"/>
      <c r="C9" s="80"/>
      <c r="D9" s="80"/>
      <c r="E9" s="80"/>
      <c r="F9" s="80"/>
      <c r="G9" s="80"/>
      <c r="H9" s="80"/>
      <c r="I9" s="80"/>
      <c r="J9" s="80"/>
      <c r="K9" s="80"/>
    </row>
    <row r="10" spans="1:11" ht="15.95" customHeight="1" x14ac:dyDescent="0.15">
      <c r="A10" s="80"/>
      <c r="B10" s="80"/>
      <c r="C10" s="80"/>
      <c r="D10" s="80"/>
      <c r="E10" s="80"/>
      <c r="F10" s="80"/>
      <c r="G10" s="80"/>
      <c r="H10" s="80"/>
      <c r="I10" s="80"/>
      <c r="J10" s="80"/>
      <c r="K10" s="80"/>
    </row>
    <row r="11" spans="1:11" ht="15.95" customHeight="1" x14ac:dyDescent="0.15">
      <c r="A11" s="80"/>
      <c r="B11" s="90" t="s">
        <v>161</v>
      </c>
      <c r="C11" s="80"/>
      <c r="D11" s="80"/>
      <c r="E11" s="80"/>
      <c r="F11" s="80"/>
      <c r="G11" s="80"/>
      <c r="H11" s="80"/>
      <c r="I11" s="80"/>
      <c r="J11" s="80"/>
      <c r="K11" s="80"/>
    </row>
    <row r="12" spans="1:11" ht="15.95" customHeight="1" x14ac:dyDescent="0.15">
      <c r="A12" s="80"/>
      <c r="B12" s="105" t="s">
        <v>162</v>
      </c>
      <c r="C12" s="80"/>
      <c r="D12" s="80"/>
      <c r="E12" s="80"/>
      <c r="F12" s="80"/>
      <c r="G12" s="80"/>
      <c r="H12" s="80"/>
      <c r="I12" s="80"/>
      <c r="J12" s="80"/>
      <c r="K12" s="80"/>
    </row>
    <row r="13" spans="1:11" ht="15.95" customHeight="1" x14ac:dyDescent="0.15">
      <c r="A13" s="80"/>
      <c r="B13" s="105" t="s">
        <v>163</v>
      </c>
      <c r="C13" s="80"/>
      <c r="D13" s="80"/>
      <c r="E13" s="80"/>
      <c r="F13" s="80"/>
      <c r="G13" s="80"/>
      <c r="H13" s="80"/>
      <c r="I13" s="80"/>
      <c r="J13" s="80"/>
      <c r="K13" s="80"/>
    </row>
    <row r="14" spans="1:11" ht="15.95" customHeight="1" x14ac:dyDescent="0.15">
      <c r="A14" s="80"/>
      <c r="B14" s="105" t="s">
        <v>164</v>
      </c>
      <c r="C14" s="80"/>
      <c r="D14" s="80"/>
      <c r="E14" s="80"/>
      <c r="F14" s="80"/>
      <c r="G14" s="80"/>
      <c r="H14" s="80"/>
      <c r="I14" s="80"/>
      <c r="J14" s="80"/>
      <c r="K14" s="80"/>
    </row>
    <row r="15" spans="1:11" ht="15.95" customHeight="1" x14ac:dyDescent="0.15">
      <c r="A15" s="80"/>
      <c r="B15" s="105" t="s">
        <v>165</v>
      </c>
      <c r="C15" s="80"/>
      <c r="D15" s="80"/>
      <c r="E15" s="80"/>
      <c r="F15" s="80"/>
      <c r="G15" s="80"/>
      <c r="H15" s="80"/>
      <c r="I15" s="80"/>
      <c r="J15" s="80"/>
      <c r="K15" s="80"/>
    </row>
    <row r="16" spans="1:11" ht="15.95" customHeight="1" x14ac:dyDescent="0.15">
      <c r="A16" s="80"/>
      <c r="B16" s="105" t="s">
        <v>166</v>
      </c>
      <c r="C16" s="80"/>
      <c r="D16" s="80"/>
      <c r="E16" s="80"/>
      <c r="F16" s="80"/>
      <c r="G16" s="80"/>
      <c r="H16" s="80"/>
      <c r="I16" s="80"/>
      <c r="J16" s="80"/>
      <c r="K16" s="80"/>
    </row>
    <row r="17" spans="1:11" ht="15.95" customHeight="1" x14ac:dyDescent="0.15">
      <c r="A17" s="80"/>
      <c r="B17" s="105" t="s">
        <v>167</v>
      </c>
      <c r="C17" s="80"/>
      <c r="D17" s="80"/>
      <c r="E17" s="80"/>
      <c r="F17" s="80"/>
      <c r="G17" s="80"/>
      <c r="H17" s="80"/>
      <c r="I17" s="80"/>
      <c r="J17" s="80"/>
      <c r="K17" s="80"/>
    </row>
    <row r="18" spans="1:11" ht="15.95" customHeight="1" x14ac:dyDescent="0.15">
      <c r="A18" s="80"/>
      <c r="B18" s="105" t="s">
        <v>168</v>
      </c>
      <c r="C18" s="80"/>
      <c r="D18" s="80"/>
      <c r="E18" s="80"/>
      <c r="F18" s="80"/>
      <c r="G18" s="80"/>
      <c r="H18" s="80"/>
      <c r="I18" s="80"/>
      <c r="J18" s="80"/>
      <c r="K18" s="80"/>
    </row>
    <row r="19" spans="1:11" ht="15.95" customHeight="1" x14ac:dyDescent="0.15">
      <c r="A19" s="80"/>
      <c r="B19" s="80"/>
      <c r="C19" s="80"/>
      <c r="D19" s="80"/>
      <c r="E19" s="80"/>
      <c r="F19" s="80"/>
      <c r="G19" s="80"/>
      <c r="H19" s="80"/>
      <c r="I19" s="80"/>
      <c r="J19" s="80"/>
      <c r="K19" s="80"/>
    </row>
    <row r="20" spans="1:11" ht="15.95" customHeight="1" x14ac:dyDescent="0.15">
      <c r="A20" s="80"/>
      <c r="B20" s="90" t="s">
        <v>169</v>
      </c>
      <c r="C20" s="80"/>
      <c r="D20" s="80"/>
      <c r="E20" s="80"/>
      <c r="F20" s="80"/>
      <c r="G20" s="80"/>
      <c r="H20" s="80"/>
      <c r="I20" s="80"/>
      <c r="J20" s="80"/>
      <c r="K20" s="80"/>
    </row>
    <row r="21" spans="1:11" ht="15.95" customHeight="1" x14ac:dyDescent="0.15">
      <c r="A21" s="80"/>
      <c r="B21" s="105" t="s">
        <v>170</v>
      </c>
      <c r="C21" s="80"/>
      <c r="D21" s="80"/>
      <c r="E21" s="80"/>
      <c r="F21" s="80"/>
      <c r="G21" s="80"/>
      <c r="H21" s="80"/>
      <c r="I21" s="80"/>
      <c r="J21" s="80"/>
      <c r="K21" s="80"/>
    </row>
    <row r="22" spans="1:11" ht="15.95" customHeight="1" x14ac:dyDescent="0.15">
      <c r="A22" s="80"/>
      <c r="B22" s="105" t="s">
        <v>171</v>
      </c>
      <c r="C22" s="80"/>
      <c r="D22" s="80"/>
      <c r="E22" s="80"/>
      <c r="F22" s="80"/>
      <c r="G22" s="80"/>
      <c r="H22" s="80"/>
      <c r="I22" s="80"/>
      <c r="J22" s="80"/>
      <c r="K22" s="80"/>
    </row>
    <row r="23" spans="1:11" ht="15.95" customHeight="1" x14ac:dyDescent="0.15">
      <c r="A23" s="80"/>
      <c r="B23" s="105" t="s">
        <v>172</v>
      </c>
      <c r="C23" s="80"/>
      <c r="D23" s="80"/>
      <c r="E23" s="80"/>
      <c r="F23" s="80"/>
      <c r="G23" s="80"/>
      <c r="H23" s="80"/>
      <c r="I23" s="80"/>
      <c r="J23" s="80"/>
      <c r="K23" s="80"/>
    </row>
    <row r="24" spans="1:11" ht="15.95" customHeight="1" x14ac:dyDescent="0.15">
      <c r="A24" s="80"/>
      <c r="B24" s="80"/>
      <c r="C24" s="80"/>
      <c r="D24" s="80"/>
      <c r="E24" s="80"/>
      <c r="F24" s="80"/>
      <c r="G24" s="80"/>
      <c r="H24" s="80"/>
      <c r="I24" s="80"/>
      <c r="J24" s="80"/>
      <c r="K24" s="80"/>
    </row>
    <row r="25" spans="1:11" ht="15.95" customHeight="1" x14ac:dyDescent="0.15">
      <c r="A25" s="80"/>
      <c r="B25" s="90" t="s">
        <v>173</v>
      </c>
      <c r="C25" s="80"/>
      <c r="D25" s="80"/>
      <c r="E25" s="80"/>
      <c r="F25" s="80"/>
      <c r="G25" s="80"/>
      <c r="H25" s="80"/>
      <c r="I25" s="80"/>
      <c r="J25" s="80"/>
      <c r="K25" s="80"/>
    </row>
    <row r="26" spans="1:11" ht="15.95" customHeight="1" x14ac:dyDescent="0.15">
      <c r="A26" s="80"/>
      <c r="B26" s="105" t="s">
        <v>174</v>
      </c>
      <c r="C26" s="80"/>
      <c r="D26" s="80"/>
      <c r="E26" s="80"/>
      <c r="F26" s="80"/>
      <c r="G26" s="80"/>
      <c r="H26" s="80"/>
      <c r="I26" s="80"/>
      <c r="J26" s="80"/>
      <c r="K26" s="80"/>
    </row>
    <row r="27" spans="1:11" ht="15.95" customHeight="1" x14ac:dyDescent="0.15">
      <c r="A27" s="80"/>
      <c r="B27" s="105" t="s">
        <v>175</v>
      </c>
      <c r="C27" s="80"/>
      <c r="D27" s="80"/>
      <c r="E27" s="80"/>
      <c r="F27" s="80"/>
      <c r="G27" s="80"/>
      <c r="H27" s="80"/>
      <c r="I27" s="80"/>
      <c r="J27" s="80"/>
      <c r="K27" s="80"/>
    </row>
    <row r="28" spans="1:11" ht="15.95" customHeight="1" x14ac:dyDescent="0.15">
      <c r="A28" s="80"/>
      <c r="B28" s="105" t="s">
        <v>176</v>
      </c>
      <c r="C28" s="80"/>
      <c r="D28" s="80"/>
      <c r="E28" s="80"/>
      <c r="F28" s="80"/>
      <c r="G28" s="80"/>
      <c r="H28" s="80"/>
      <c r="I28" s="80"/>
      <c r="J28" s="80"/>
      <c r="K28" s="80"/>
    </row>
    <row r="29" spans="1:11" ht="15.95" customHeight="1" x14ac:dyDescent="0.15">
      <c r="A29" s="80"/>
      <c r="B29" s="80"/>
      <c r="C29" s="80"/>
      <c r="D29" s="80"/>
      <c r="E29" s="80"/>
      <c r="F29" s="80"/>
      <c r="G29" s="80"/>
      <c r="H29" s="80"/>
      <c r="I29" s="80"/>
      <c r="J29" s="80"/>
      <c r="K29" s="80"/>
    </row>
    <row r="30" spans="1:11" ht="15.95" customHeight="1" x14ac:dyDescent="0.15">
      <c r="A30" s="80"/>
      <c r="B30" s="80"/>
      <c r="C30" s="80"/>
      <c r="D30" s="80"/>
      <c r="E30" s="80"/>
      <c r="F30" s="80"/>
      <c r="G30" s="80"/>
      <c r="H30" s="80"/>
      <c r="I30" s="80"/>
      <c r="J30" s="80"/>
      <c r="K30" s="80"/>
    </row>
    <row r="31" spans="1:11" ht="15.95" customHeight="1" x14ac:dyDescent="0.15">
      <c r="A31" s="80"/>
      <c r="B31" s="80"/>
      <c r="C31" s="80"/>
      <c r="D31" s="80"/>
      <c r="E31" s="80"/>
      <c r="F31" s="80"/>
      <c r="G31" s="80"/>
      <c r="H31" s="80"/>
      <c r="I31" s="80"/>
      <c r="J31" s="80"/>
      <c r="K31" s="80"/>
    </row>
    <row r="32" spans="1:11" ht="15.95" customHeight="1" x14ac:dyDescent="0.15">
      <c r="A32" s="80"/>
      <c r="B32" s="80"/>
      <c r="C32" s="80"/>
      <c r="D32" s="80"/>
      <c r="E32" s="80"/>
      <c r="F32" s="80"/>
      <c r="G32" s="80"/>
      <c r="H32" s="80"/>
      <c r="I32" s="80"/>
      <c r="J32" s="80"/>
      <c r="K32" s="80"/>
    </row>
  </sheetData>
  <sheetProtection algorithmName="SHA-512" hashValue="jVwViA8HGklD9B5Cop9N3z9kq1hCyjgZ2RxPj95LiPeb89vLt2im69C9fuH/Vrevm18BFU/KToCDrPoO35Puig==" saltValue="R8VJ71m8yrzfTM6hh7riSQ==" spinCount="100000" sheet="1" objects="1" scenarios="1"/>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1"/>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6" customWidth="1"/>
    <col min="28" max="28" width="6.625" style="6" customWidth="1"/>
    <col min="29" max="29" width="2.625" style="68" customWidth="1"/>
    <col min="30" max="16384" width="9" style="5"/>
  </cols>
  <sheetData>
    <row r="1" spans="1:30" ht="15" customHeight="1" x14ac:dyDescent="0.15">
      <c r="AB1" s="149" t="str">
        <f>山口1!AB1</f>
        <v>2026年1月</v>
      </c>
    </row>
    <row r="2" spans="1:30" ht="15" customHeight="1" x14ac:dyDescent="0.15">
      <c r="AB2" s="109" t="str">
        <f>山口1!AB2</f>
        <v>山口県部数表</v>
      </c>
    </row>
    <row r="3" spans="1:30" ht="15" customHeight="1" x14ac:dyDescent="0.15">
      <c r="AB3" s="110" t="s">
        <v>422</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8</v>
      </c>
      <c r="AD5" s="4"/>
    </row>
    <row r="6" spans="1:30" ht="15.95" customHeight="1" x14ac:dyDescent="0.15">
      <c r="A6" s="45"/>
      <c r="B6" s="60" t="s">
        <v>101</v>
      </c>
      <c r="C6" s="46"/>
      <c r="D6" s="47"/>
      <c r="E6" s="200"/>
      <c r="F6" s="60"/>
      <c r="G6" s="46"/>
      <c r="H6" s="47"/>
      <c r="I6" s="56"/>
      <c r="J6" s="56"/>
      <c r="K6" s="57" t="s">
        <v>103</v>
      </c>
      <c r="L6" s="58">
        <f>C15+G15+K15+O15+S15+W15+AA15</f>
        <v>6650</v>
      </c>
      <c r="M6" s="56"/>
      <c r="N6" s="56"/>
      <c r="O6" s="57" t="s">
        <v>102</v>
      </c>
      <c r="P6" s="201">
        <f>D15+H15+L15+P15+T15+X15+AB15</f>
        <v>0</v>
      </c>
      <c r="Q6" s="48"/>
      <c r="R6" s="49"/>
      <c r="S6" s="50"/>
      <c r="T6" s="51"/>
      <c r="U6" s="48"/>
      <c r="V6" s="49"/>
      <c r="W6" s="216"/>
      <c r="X6" s="217"/>
      <c r="Y6" s="48"/>
      <c r="Z6" s="216"/>
      <c r="AA6" s="216"/>
      <c r="AB6" s="206"/>
      <c r="AD6" s="4"/>
    </row>
    <row r="7" spans="1:30" ht="15.95" customHeight="1" x14ac:dyDescent="0.15">
      <c r="A7" s="33"/>
      <c r="B7" s="14" t="s">
        <v>527</v>
      </c>
      <c r="C7" s="22">
        <v>2340</v>
      </c>
      <c r="D7" s="142"/>
      <c r="E7" s="36"/>
      <c r="F7" s="14"/>
      <c r="G7" s="22"/>
      <c r="H7" s="142"/>
      <c r="I7" s="33"/>
      <c r="J7" s="14"/>
      <c r="K7" s="22"/>
      <c r="L7" s="142"/>
      <c r="M7" s="33"/>
      <c r="N7" s="14" t="s">
        <v>527</v>
      </c>
      <c r="O7" s="22">
        <v>3230</v>
      </c>
      <c r="P7" s="142"/>
      <c r="Q7" s="33"/>
      <c r="R7" s="14"/>
      <c r="S7" s="22"/>
      <c r="T7" s="142"/>
      <c r="U7" s="33"/>
      <c r="V7" s="14"/>
      <c r="W7" s="22"/>
      <c r="X7" s="142"/>
      <c r="Y7" s="33"/>
      <c r="Z7" s="14"/>
      <c r="AA7" s="22"/>
      <c r="AB7" s="142"/>
      <c r="AC7" s="79" t="s">
        <v>247</v>
      </c>
    </row>
    <row r="8" spans="1:30" ht="15.95" customHeight="1" x14ac:dyDescent="0.15">
      <c r="A8" s="30"/>
      <c r="B8" s="7"/>
      <c r="C8" s="8"/>
      <c r="D8" s="143"/>
      <c r="E8" s="30"/>
      <c r="F8" s="7"/>
      <c r="G8" s="8"/>
      <c r="H8" s="143"/>
      <c r="I8" s="30"/>
      <c r="J8" s="7"/>
      <c r="K8" s="8"/>
      <c r="L8" s="143"/>
      <c r="M8" s="30"/>
      <c r="N8" s="7"/>
      <c r="O8" s="8"/>
      <c r="P8" s="143"/>
      <c r="Q8" s="30"/>
      <c r="R8" s="7"/>
      <c r="S8" s="8"/>
      <c r="T8" s="143"/>
      <c r="U8" s="30"/>
      <c r="V8" s="7"/>
      <c r="W8" s="8"/>
      <c r="X8" s="143"/>
      <c r="Y8" s="30"/>
      <c r="Z8" s="7"/>
      <c r="AA8" s="8"/>
      <c r="AB8" s="143"/>
      <c r="AC8" s="79" t="s">
        <v>248</v>
      </c>
    </row>
    <row r="9" spans="1:30" ht="15.95" customHeight="1" x14ac:dyDescent="0.15">
      <c r="A9" s="30"/>
      <c r="B9" s="7"/>
      <c r="C9" s="8"/>
      <c r="D9" s="143"/>
      <c r="E9" s="30"/>
      <c r="F9" s="7"/>
      <c r="G9" s="8"/>
      <c r="H9" s="143"/>
      <c r="I9" s="30"/>
      <c r="J9" s="7"/>
      <c r="K9" s="8"/>
      <c r="L9" s="143"/>
      <c r="M9" s="30"/>
      <c r="N9" s="7"/>
      <c r="O9" s="8"/>
      <c r="P9" s="143"/>
      <c r="Q9" s="30"/>
      <c r="R9" s="7"/>
      <c r="S9" s="8"/>
      <c r="T9" s="143"/>
      <c r="U9" s="30"/>
      <c r="V9" s="7"/>
      <c r="W9" s="8"/>
      <c r="X9" s="143"/>
      <c r="Y9" s="30"/>
      <c r="Z9" s="7"/>
      <c r="AA9" s="8"/>
      <c r="AB9" s="143"/>
      <c r="AC9" s="79" t="s">
        <v>235</v>
      </c>
    </row>
    <row r="10" spans="1:30" ht="15.95" customHeight="1" x14ac:dyDescent="0.15">
      <c r="A10" s="30"/>
      <c r="B10" s="7"/>
      <c r="C10" s="8"/>
      <c r="D10" s="143"/>
      <c r="E10" s="30"/>
      <c r="F10" s="7"/>
      <c r="G10" s="8"/>
      <c r="H10" s="143"/>
      <c r="I10" s="30"/>
      <c r="J10" s="7"/>
      <c r="K10" s="8"/>
      <c r="L10" s="143"/>
      <c r="M10" s="30"/>
      <c r="N10" s="7"/>
      <c r="O10" s="8"/>
      <c r="P10" s="143"/>
      <c r="Q10" s="30"/>
      <c r="R10" s="7"/>
      <c r="S10" s="22"/>
      <c r="T10" s="143"/>
      <c r="U10" s="30"/>
      <c r="V10" s="7"/>
      <c r="W10" s="8"/>
      <c r="X10" s="143"/>
      <c r="Y10" s="30"/>
      <c r="Z10" s="7"/>
      <c r="AA10" s="8"/>
      <c r="AB10" s="143"/>
    </row>
    <row r="11" spans="1:30" ht="15.95" customHeight="1" x14ac:dyDescent="0.15">
      <c r="A11" s="30"/>
      <c r="B11" s="7"/>
      <c r="C11" s="22"/>
      <c r="D11" s="143"/>
      <c r="E11" s="30"/>
      <c r="F11" s="7" t="s">
        <v>299</v>
      </c>
      <c r="G11" s="8">
        <v>10</v>
      </c>
      <c r="H11" s="143"/>
      <c r="I11" s="30"/>
      <c r="J11" s="7"/>
      <c r="K11" s="8"/>
      <c r="L11" s="143"/>
      <c r="M11" s="30"/>
      <c r="N11" s="7"/>
      <c r="O11" s="8"/>
      <c r="P11" s="143"/>
      <c r="Q11" s="30"/>
      <c r="R11" s="7"/>
      <c r="S11" s="8"/>
      <c r="T11" s="143"/>
      <c r="U11" s="30"/>
      <c r="V11" s="7"/>
      <c r="W11" s="8"/>
      <c r="X11" s="143"/>
      <c r="Y11" s="30"/>
      <c r="Z11" s="7"/>
      <c r="AA11" s="8"/>
      <c r="AB11" s="143"/>
      <c r="AC11" s="68" t="s">
        <v>249</v>
      </c>
    </row>
    <row r="12" spans="1:30" ht="15.95" customHeight="1" x14ac:dyDescent="0.15">
      <c r="A12" s="30"/>
      <c r="B12" s="7"/>
      <c r="C12" s="8"/>
      <c r="D12" s="143"/>
      <c r="E12" s="30"/>
      <c r="F12" s="7" t="s">
        <v>443</v>
      </c>
      <c r="G12" s="8">
        <v>330</v>
      </c>
      <c r="H12" s="143"/>
      <c r="I12" s="30"/>
      <c r="J12" s="7"/>
      <c r="K12" s="8"/>
      <c r="L12" s="143"/>
      <c r="M12" s="30"/>
      <c r="N12" s="7"/>
      <c r="O12" s="8"/>
      <c r="P12" s="143"/>
      <c r="Q12" s="30"/>
      <c r="R12" s="7"/>
      <c r="S12" s="8"/>
      <c r="T12" s="143"/>
      <c r="U12" s="30"/>
      <c r="V12" s="7"/>
      <c r="W12" s="8"/>
      <c r="X12" s="143"/>
      <c r="Y12" s="30"/>
      <c r="Z12" s="7"/>
      <c r="AA12" s="8"/>
      <c r="AB12" s="143"/>
      <c r="AC12" s="68" t="s">
        <v>250</v>
      </c>
    </row>
    <row r="13" spans="1:30" ht="15.95" customHeight="1" x14ac:dyDescent="0.15">
      <c r="A13" s="31"/>
      <c r="B13" s="9"/>
      <c r="C13" s="10"/>
      <c r="D13" s="144"/>
      <c r="E13" s="31"/>
      <c r="F13" s="9"/>
      <c r="G13" s="10"/>
      <c r="H13" s="144"/>
      <c r="I13" s="31"/>
      <c r="J13" s="9"/>
      <c r="K13" s="10"/>
      <c r="L13" s="144"/>
      <c r="M13" s="31"/>
      <c r="N13" s="9" t="s">
        <v>12</v>
      </c>
      <c r="O13" s="10">
        <v>290</v>
      </c>
      <c r="P13" s="144"/>
      <c r="Q13" s="31"/>
      <c r="R13" s="9"/>
      <c r="S13" s="10"/>
      <c r="T13" s="144"/>
      <c r="U13" s="31"/>
      <c r="V13" s="9"/>
      <c r="W13" s="10"/>
      <c r="X13" s="144"/>
      <c r="Y13" s="31"/>
      <c r="Z13" s="9"/>
      <c r="AA13" s="10"/>
      <c r="AB13" s="144"/>
      <c r="AC13" s="68" t="s">
        <v>229</v>
      </c>
    </row>
    <row r="14" spans="1:30" ht="15.95" customHeight="1" x14ac:dyDescent="0.15">
      <c r="A14" s="290"/>
      <c r="B14" s="291"/>
      <c r="C14" s="294"/>
      <c r="D14" s="292"/>
      <c r="E14" s="290"/>
      <c r="F14" s="291" t="s">
        <v>255</v>
      </c>
      <c r="G14" s="294">
        <v>450</v>
      </c>
      <c r="H14" s="292"/>
      <c r="I14" s="290"/>
      <c r="J14" s="291"/>
      <c r="K14" s="294"/>
      <c r="L14" s="292"/>
      <c r="M14" s="290"/>
      <c r="N14" s="291"/>
      <c r="O14" s="294"/>
      <c r="P14" s="292"/>
      <c r="Q14" s="290"/>
      <c r="R14" s="291"/>
      <c r="S14" s="294"/>
      <c r="T14" s="292"/>
      <c r="U14" s="290"/>
      <c r="V14" s="291"/>
      <c r="W14" s="294"/>
      <c r="X14" s="292"/>
      <c r="Y14" s="290"/>
      <c r="Z14" s="291"/>
      <c r="AA14" s="294"/>
      <c r="AB14" s="292"/>
    </row>
    <row r="15" spans="1:30" ht="15.95" customHeight="1" x14ac:dyDescent="0.15">
      <c r="A15" s="65"/>
      <c r="B15" s="13" t="s">
        <v>78</v>
      </c>
      <c r="C15" s="11">
        <f>SUM(C7:C14)</f>
        <v>2340</v>
      </c>
      <c r="D15" s="12">
        <f>SUM(D7:D14)</f>
        <v>0</v>
      </c>
      <c r="E15" s="65"/>
      <c r="F15" s="13" t="s">
        <v>78</v>
      </c>
      <c r="G15" s="11">
        <f>SUM(G7:G14)</f>
        <v>790</v>
      </c>
      <c r="H15" s="12">
        <f>SUM(H7:H14)</f>
        <v>0</v>
      </c>
      <c r="I15" s="65"/>
      <c r="J15" s="13"/>
      <c r="K15" s="11"/>
      <c r="L15" s="12"/>
      <c r="M15" s="65"/>
      <c r="N15" s="13" t="s">
        <v>78</v>
      </c>
      <c r="O15" s="11">
        <f>SUM(O7:O14)</f>
        <v>3520</v>
      </c>
      <c r="P15" s="12">
        <f>SUM(P7:P14)</f>
        <v>0</v>
      </c>
      <c r="Q15" s="65"/>
      <c r="R15" s="13"/>
      <c r="S15" s="11"/>
      <c r="T15" s="12"/>
      <c r="U15" s="65"/>
      <c r="V15" s="13"/>
      <c r="W15" s="11"/>
      <c r="X15" s="12"/>
      <c r="Y15" s="65"/>
      <c r="Z15" s="13"/>
      <c r="AA15" s="11"/>
      <c r="AB15" s="12"/>
    </row>
    <row r="16" spans="1:30" ht="15.95" customHeight="1" x14ac:dyDescent="0.15">
      <c r="A16" s="71"/>
      <c r="B16" s="209" t="s">
        <v>25</v>
      </c>
      <c r="C16" s="72"/>
      <c r="D16" s="74"/>
      <c r="E16" s="210"/>
      <c r="F16" s="209"/>
      <c r="G16" s="72"/>
      <c r="H16" s="74"/>
      <c r="I16" s="211"/>
      <c r="J16" s="211"/>
      <c r="K16" s="212" t="s">
        <v>105</v>
      </c>
      <c r="L16" s="213">
        <f>C39+G39+K39+O39+S39+W39+AA39</f>
        <v>3330</v>
      </c>
      <c r="M16" s="211"/>
      <c r="N16" s="211"/>
      <c r="O16" s="212" t="s">
        <v>104</v>
      </c>
      <c r="P16" s="214">
        <f>D39+H39+L39+P39+T39+X39+AB39</f>
        <v>0</v>
      </c>
      <c r="Q16" s="75"/>
      <c r="R16" s="76"/>
      <c r="S16" s="77"/>
      <c r="T16" s="78"/>
      <c r="U16" s="202"/>
      <c r="V16" s="203"/>
      <c r="W16" s="204"/>
      <c r="X16" s="205"/>
      <c r="Y16" s="202"/>
      <c r="Z16" s="204"/>
      <c r="AA16" s="204"/>
      <c r="AB16" s="215"/>
    </row>
    <row r="17" spans="1:28" ht="15.95" customHeight="1" x14ac:dyDescent="0.15">
      <c r="A17" s="30"/>
      <c r="B17" s="7"/>
      <c r="C17" s="8"/>
      <c r="D17" s="143"/>
      <c r="E17" s="30"/>
      <c r="F17" s="7"/>
      <c r="G17" s="8"/>
      <c r="H17" s="143"/>
      <c r="I17" s="30"/>
      <c r="J17" s="7"/>
      <c r="K17" s="8"/>
      <c r="L17" s="143"/>
      <c r="M17" s="30" t="s">
        <v>26</v>
      </c>
      <c r="N17" s="7" t="s">
        <v>439</v>
      </c>
      <c r="O17" s="8">
        <v>1020</v>
      </c>
      <c r="P17" s="143"/>
      <c r="Q17" s="30"/>
      <c r="R17" s="7"/>
      <c r="S17" s="8"/>
      <c r="T17" s="143"/>
      <c r="U17" s="30"/>
      <c r="V17" s="7"/>
      <c r="W17" s="8"/>
      <c r="X17" s="143"/>
      <c r="Y17" s="30"/>
      <c r="Z17" s="7"/>
      <c r="AA17" s="8"/>
      <c r="AB17" s="143"/>
    </row>
    <row r="18" spans="1:28" ht="15.95" customHeight="1" x14ac:dyDescent="0.15">
      <c r="A18" s="30"/>
      <c r="B18" s="16"/>
      <c r="C18" s="17"/>
      <c r="D18" s="145"/>
      <c r="E18" s="30"/>
      <c r="F18" s="16"/>
      <c r="G18" s="8"/>
      <c r="H18" s="145"/>
      <c r="I18" s="34"/>
      <c r="J18" s="16"/>
      <c r="K18" s="8"/>
      <c r="L18" s="145"/>
      <c r="M18" s="30"/>
      <c r="N18" s="16"/>
      <c r="O18" s="17"/>
      <c r="P18" s="145"/>
      <c r="Q18" s="34"/>
      <c r="R18" s="16"/>
      <c r="S18" s="17"/>
      <c r="T18" s="145"/>
      <c r="U18" s="34"/>
      <c r="V18" s="16"/>
      <c r="W18" s="17"/>
      <c r="X18" s="145"/>
      <c r="Y18" s="34"/>
      <c r="Z18" s="16"/>
      <c r="AA18" s="17"/>
      <c r="AB18" s="145"/>
    </row>
    <row r="19" spans="1:28" ht="15.95" customHeight="1" x14ac:dyDescent="0.15">
      <c r="A19" s="30"/>
      <c r="B19" s="7"/>
      <c r="C19" s="8"/>
      <c r="D19" s="143"/>
      <c r="E19" s="38"/>
      <c r="F19" s="7"/>
      <c r="G19" s="8"/>
      <c r="H19" s="143"/>
      <c r="I19" s="30"/>
      <c r="J19" s="7"/>
      <c r="K19" s="8"/>
      <c r="L19" s="143"/>
      <c r="M19" s="30" t="s">
        <v>26</v>
      </c>
      <c r="N19" s="7" t="s">
        <v>641</v>
      </c>
      <c r="O19" s="337">
        <v>220</v>
      </c>
      <c r="P19" s="143"/>
      <c r="Q19" s="30"/>
      <c r="R19" s="7"/>
      <c r="S19" s="8"/>
      <c r="T19" s="143"/>
      <c r="U19" s="30"/>
      <c r="V19" s="7"/>
      <c r="W19" s="8"/>
      <c r="X19" s="143"/>
      <c r="Y19" s="30"/>
      <c r="Z19" s="7"/>
      <c r="AA19" s="8"/>
      <c r="AB19" s="143"/>
    </row>
    <row r="20" spans="1:28" ht="15.95" customHeight="1" x14ac:dyDescent="0.15">
      <c r="A20" s="30" t="s">
        <v>26</v>
      </c>
      <c r="B20" s="7" t="s">
        <v>32</v>
      </c>
      <c r="C20" s="8">
        <v>10</v>
      </c>
      <c r="D20" s="143"/>
      <c r="E20" s="30"/>
      <c r="F20" s="7"/>
      <c r="G20" s="8"/>
      <c r="H20" s="143"/>
      <c r="I20" s="30"/>
      <c r="J20" s="7"/>
      <c r="K20" s="8"/>
      <c r="L20" s="143"/>
      <c r="M20" s="30"/>
      <c r="N20" s="7"/>
      <c r="O20" s="8"/>
      <c r="P20" s="143"/>
      <c r="Q20" s="30"/>
      <c r="R20" s="7"/>
      <c r="S20" s="8"/>
      <c r="T20" s="143"/>
      <c r="U20" s="30"/>
      <c r="V20" s="7"/>
      <c r="W20" s="8"/>
      <c r="X20" s="143"/>
      <c r="Y20" s="30"/>
      <c r="Z20" s="7"/>
      <c r="AA20" s="8"/>
      <c r="AB20" s="143"/>
    </row>
    <row r="21" spans="1:28" ht="15.95" customHeight="1" x14ac:dyDescent="0.15">
      <c r="A21" s="31"/>
      <c r="B21" s="9"/>
      <c r="C21" s="10"/>
      <c r="D21" s="144"/>
      <c r="E21" s="39"/>
      <c r="F21" s="9"/>
      <c r="G21" s="10"/>
      <c r="H21" s="144"/>
      <c r="I21" s="31"/>
      <c r="J21" s="9"/>
      <c r="K21" s="10"/>
      <c r="L21" s="144"/>
      <c r="M21" s="31"/>
      <c r="N21" s="9"/>
      <c r="O21" s="10"/>
      <c r="P21" s="144"/>
      <c r="Q21" s="39"/>
      <c r="R21" s="9"/>
      <c r="S21" s="10"/>
      <c r="T21" s="144"/>
      <c r="U21" s="39"/>
      <c r="V21" s="9"/>
      <c r="W21" s="10"/>
      <c r="X21" s="144"/>
      <c r="Y21" s="39"/>
      <c r="Z21" s="9"/>
      <c r="AA21" s="10"/>
      <c r="AB21" s="144"/>
    </row>
    <row r="22" spans="1:28" ht="15.95" customHeight="1" x14ac:dyDescent="0.15">
      <c r="A22" s="284"/>
      <c r="B22" s="285"/>
      <c r="C22" s="286"/>
      <c r="D22" s="287"/>
      <c r="E22" s="284" t="s">
        <v>26</v>
      </c>
      <c r="F22" s="285" t="s">
        <v>503</v>
      </c>
      <c r="G22" s="286">
        <v>150</v>
      </c>
      <c r="H22" s="287"/>
      <c r="I22" s="284"/>
      <c r="J22" s="285"/>
      <c r="K22" s="286"/>
      <c r="L22" s="287"/>
      <c r="M22" s="284" t="s">
        <v>26</v>
      </c>
      <c r="N22" s="285" t="s">
        <v>503</v>
      </c>
      <c r="O22" s="286">
        <v>530</v>
      </c>
      <c r="P22" s="287"/>
      <c r="Q22" s="295"/>
      <c r="R22" s="285"/>
      <c r="S22" s="286"/>
      <c r="T22" s="287"/>
      <c r="U22" s="295"/>
      <c r="V22" s="285"/>
      <c r="W22" s="286"/>
      <c r="X22" s="287"/>
      <c r="Y22" s="295"/>
      <c r="Z22" s="285"/>
      <c r="AA22" s="286"/>
      <c r="AB22" s="287"/>
    </row>
    <row r="23" spans="1:28" ht="15.95" customHeight="1" x14ac:dyDescent="0.15">
      <c r="A23" s="39"/>
      <c r="B23" s="9"/>
      <c r="C23" s="10"/>
      <c r="D23" s="144"/>
      <c r="E23" s="39"/>
      <c r="F23" s="9"/>
      <c r="G23" s="10"/>
      <c r="H23" s="144"/>
      <c r="I23" s="39"/>
      <c r="J23" s="9"/>
      <c r="K23" s="10"/>
      <c r="L23" s="144"/>
      <c r="M23" s="31"/>
      <c r="N23" s="9"/>
      <c r="O23" s="10"/>
      <c r="P23" s="144"/>
      <c r="Q23" s="39"/>
      <c r="R23" s="9"/>
      <c r="S23" s="10"/>
      <c r="T23" s="144"/>
      <c r="U23" s="39"/>
      <c r="V23" s="9"/>
      <c r="W23" s="10"/>
      <c r="X23" s="144"/>
      <c r="Y23" s="39"/>
      <c r="Z23" s="9"/>
      <c r="AA23" s="10"/>
      <c r="AB23" s="144"/>
    </row>
    <row r="24" spans="1:28" ht="15.95" customHeight="1" x14ac:dyDescent="0.15">
      <c r="A24" s="284" t="s">
        <v>251</v>
      </c>
      <c r="B24" s="285" t="s">
        <v>312</v>
      </c>
      <c r="C24" s="286">
        <v>100</v>
      </c>
      <c r="D24" s="287"/>
      <c r="E24" s="284"/>
      <c r="F24" s="285"/>
      <c r="G24" s="286"/>
      <c r="H24" s="287"/>
      <c r="I24" s="284"/>
      <c r="J24" s="285"/>
      <c r="K24" s="286"/>
      <c r="L24" s="287"/>
      <c r="M24" s="284" t="s">
        <v>251</v>
      </c>
      <c r="N24" s="285" t="s">
        <v>510</v>
      </c>
      <c r="O24" s="286">
        <v>320</v>
      </c>
      <c r="P24" s="287"/>
      <c r="Q24" s="284"/>
      <c r="R24" s="285"/>
      <c r="S24" s="286"/>
      <c r="T24" s="287"/>
      <c r="U24" s="284"/>
      <c r="V24" s="285"/>
      <c r="W24" s="286"/>
      <c r="X24" s="287"/>
      <c r="Y24" s="284"/>
      <c r="Z24" s="285"/>
      <c r="AA24" s="286"/>
      <c r="AB24" s="287"/>
    </row>
    <row r="25" spans="1:28" ht="15.95" customHeight="1" x14ac:dyDescent="0.15">
      <c r="A25" s="30"/>
      <c r="B25" s="7"/>
      <c r="C25" s="8"/>
      <c r="D25" s="143"/>
      <c r="E25" s="30"/>
      <c r="F25" s="7"/>
      <c r="G25" s="8"/>
      <c r="H25" s="143"/>
      <c r="I25" s="30"/>
      <c r="J25" s="7"/>
      <c r="K25" s="8"/>
      <c r="L25" s="143"/>
      <c r="M25" s="30" t="s">
        <v>313</v>
      </c>
      <c r="N25" s="7" t="s">
        <v>642</v>
      </c>
      <c r="O25" s="8">
        <v>380</v>
      </c>
      <c r="P25" s="143"/>
      <c r="Q25" s="30"/>
      <c r="R25" s="7"/>
      <c r="S25" s="8"/>
      <c r="T25" s="143"/>
      <c r="U25" s="30"/>
      <c r="V25" s="7"/>
      <c r="W25" s="8"/>
      <c r="X25" s="143"/>
      <c r="Y25" s="30"/>
      <c r="Z25" s="7"/>
      <c r="AA25" s="8"/>
      <c r="AB25" s="143"/>
    </row>
    <row r="26" spans="1:28" ht="15.95" customHeight="1" x14ac:dyDescent="0.15">
      <c r="A26" s="31"/>
      <c r="B26" s="9"/>
      <c r="C26" s="296"/>
      <c r="D26" s="144"/>
      <c r="E26" s="31"/>
      <c r="F26" s="9"/>
      <c r="G26" s="296"/>
      <c r="H26" s="144"/>
      <c r="I26" s="31"/>
      <c r="J26" s="9"/>
      <c r="K26" s="296"/>
      <c r="L26" s="144"/>
      <c r="M26" s="30"/>
      <c r="N26" s="7"/>
      <c r="O26" s="296"/>
      <c r="P26" s="144"/>
      <c r="Q26" s="31"/>
      <c r="R26" s="9"/>
      <c r="S26" s="296"/>
      <c r="T26" s="144"/>
      <c r="U26" s="31"/>
      <c r="V26" s="9"/>
      <c r="W26" s="296"/>
      <c r="X26" s="144"/>
      <c r="Y26" s="31"/>
      <c r="Z26" s="9"/>
      <c r="AA26" s="296"/>
      <c r="AB26" s="144"/>
    </row>
    <row r="27" spans="1:28" ht="15.95" customHeight="1" x14ac:dyDescent="0.15">
      <c r="A27" s="284"/>
      <c r="B27" s="285"/>
      <c r="C27" s="286"/>
      <c r="D27" s="287"/>
      <c r="E27" s="295"/>
      <c r="F27" s="285"/>
      <c r="G27" s="286"/>
      <c r="H27" s="287"/>
      <c r="I27" s="295"/>
      <c r="J27" s="285"/>
      <c r="K27" s="286"/>
      <c r="L27" s="287"/>
      <c r="M27" s="284"/>
      <c r="N27" s="285"/>
      <c r="O27" s="286"/>
      <c r="P27" s="287"/>
      <c r="Q27" s="295"/>
      <c r="R27" s="285"/>
      <c r="S27" s="286"/>
      <c r="T27" s="287"/>
      <c r="U27" s="295"/>
      <c r="V27" s="285"/>
      <c r="W27" s="286"/>
      <c r="X27" s="287"/>
      <c r="Y27" s="295"/>
      <c r="Z27" s="285"/>
      <c r="AA27" s="286"/>
      <c r="AB27" s="287"/>
    </row>
    <row r="28" spans="1:28" ht="15.95" customHeight="1" x14ac:dyDescent="0.15">
      <c r="A28" s="30"/>
      <c r="B28" s="16"/>
      <c r="C28" s="8"/>
      <c r="D28" s="143"/>
      <c r="E28" s="38"/>
      <c r="F28" s="16"/>
      <c r="G28" s="8"/>
      <c r="H28" s="143"/>
      <c r="I28" s="30" t="s">
        <v>26</v>
      </c>
      <c r="J28" s="16" t="s">
        <v>54</v>
      </c>
      <c r="K28" s="8">
        <v>10</v>
      </c>
      <c r="L28" s="143"/>
      <c r="M28" s="30" t="s">
        <v>26</v>
      </c>
      <c r="N28" s="16" t="s">
        <v>20</v>
      </c>
      <c r="O28" s="8">
        <v>90</v>
      </c>
      <c r="P28" s="143"/>
      <c r="Q28" s="38"/>
      <c r="R28" s="16"/>
      <c r="S28" s="8"/>
      <c r="T28" s="143"/>
      <c r="U28" s="38"/>
      <c r="V28" s="16"/>
      <c r="W28" s="8"/>
      <c r="X28" s="143"/>
      <c r="Y28" s="38"/>
      <c r="Z28" s="16"/>
      <c r="AA28" s="8"/>
      <c r="AB28" s="143"/>
    </row>
    <row r="29" spans="1:28" ht="15.95" customHeight="1" x14ac:dyDescent="0.15">
      <c r="A29" s="34"/>
      <c r="B29" s="16"/>
      <c r="C29" s="8"/>
      <c r="D29" s="145"/>
      <c r="E29" s="30" t="s">
        <v>26</v>
      </c>
      <c r="F29" s="16" t="s">
        <v>440</v>
      </c>
      <c r="G29" s="8">
        <v>40</v>
      </c>
      <c r="H29" s="145"/>
      <c r="I29" s="30"/>
      <c r="J29" s="16"/>
      <c r="K29" s="8"/>
      <c r="L29" s="145"/>
      <c r="M29" s="30" t="s">
        <v>26</v>
      </c>
      <c r="N29" s="16" t="s">
        <v>440</v>
      </c>
      <c r="O29" s="8">
        <v>110</v>
      </c>
      <c r="P29" s="145"/>
      <c r="Q29" s="37"/>
      <c r="R29" s="16"/>
      <c r="S29" s="8"/>
      <c r="T29" s="145"/>
      <c r="U29" s="37"/>
      <c r="V29" s="16"/>
      <c r="W29" s="8"/>
      <c r="X29" s="145"/>
      <c r="Y29" s="37"/>
      <c r="Z29" s="16"/>
      <c r="AA29" s="8"/>
      <c r="AB29" s="145"/>
    </row>
    <row r="30" spans="1:28" ht="15.95" customHeight="1" x14ac:dyDescent="0.15">
      <c r="A30" s="34"/>
      <c r="B30" s="16"/>
      <c r="C30" s="8"/>
      <c r="D30" s="145"/>
      <c r="E30" s="37"/>
      <c r="F30" s="16" t="s">
        <v>24</v>
      </c>
      <c r="G30" s="8"/>
      <c r="H30" s="145"/>
      <c r="I30" s="37"/>
      <c r="J30" s="16"/>
      <c r="K30" s="8"/>
      <c r="L30" s="145"/>
      <c r="M30" s="30" t="s">
        <v>26</v>
      </c>
      <c r="N30" s="16" t="s">
        <v>437</v>
      </c>
      <c r="O30" s="8">
        <v>50</v>
      </c>
      <c r="P30" s="145"/>
      <c r="Q30" s="37"/>
      <c r="R30" s="16"/>
      <c r="S30" s="8"/>
      <c r="T30" s="145"/>
      <c r="U30" s="37"/>
      <c r="V30" s="16"/>
      <c r="W30" s="8"/>
      <c r="X30" s="145"/>
      <c r="Y30" s="37"/>
      <c r="Z30" s="16"/>
      <c r="AA30" s="8"/>
      <c r="AB30" s="145"/>
    </row>
    <row r="31" spans="1:28" ht="15.95" customHeight="1" x14ac:dyDescent="0.15">
      <c r="A31" s="34"/>
      <c r="B31" s="16"/>
      <c r="C31" s="8"/>
      <c r="D31" s="145"/>
      <c r="E31" s="37"/>
      <c r="F31" s="16"/>
      <c r="G31" s="8"/>
      <c r="H31" s="145"/>
      <c r="I31" s="37"/>
      <c r="J31" s="16"/>
      <c r="K31" s="8"/>
      <c r="L31" s="145"/>
      <c r="M31" s="30" t="s">
        <v>26</v>
      </c>
      <c r="N31" s="16" t="s">
        <v>21</v>
      </c>
      <c r="O31" s="8">
        <v>50</v>
      </c>
      <c r="P31" s="145"/>
      <c r="Q31" s="37"/>
      <c r="R31" s="16"/>
      <c r="S31" s="8"/>
      <c r="T31" s="145"/>
      <c r="U31" s="37"/>
      <c r="V31" s="16"/>
      <c r="W31" s="8"/>
      <c r="X31" s="145"/>
      <c r="Y31" s="37"/>
      <c r="Z31" s="16"/>
      <c r="AA31" s="8"/>
      <c r="AB31" s="145"/>
    </row>
    <row r="32" spans="1:28" ht="15.95" customHeight="1" x14ac:dyDescent="0.15">
      <c r="A32" s="34"/>
      <c r="B32" s="16"/>
      <c r="C32" s="8"/>
      <c r="D32" s="145"/>
      <c r="E32" s="37"/>
      <c r="F32" s="16"/>
      <c r="G32" s="8"/>
      <c r="H32" s="145"/>
      <c r="I32" s="37"/>
      <c r="J32" s="16"/>
      <c r="K32" s="8"/>
      <c r="L32" s="145"/>
      <c r="M32" s="30" t="s">
        <v>26</v>
      </c>
      <c r="N32" s="16" t="s">
        <v>7</v>
      </c>
      <c r="O32" s="8">
        <v>80</v>
      </c>
      <c r="P32" s="145"/>
      <c r="Q32" s="37"/>
      <c r="R32" s="16"/>
      <c r="S32" s="8"/>
      <c r="T32" s="145"/>
      <c r="U32" s="37"/>
      <c r="V32" s="16"/>
      <c r="W32" s="8"/>
      <c r="X32" s="145"/>
      <c r="Y32" s="37"/>
      <c r="Z32" s="16"/>
      <c r="AA32" s="8"/>
      <c r="AB32" s="145"/>
    </row>
    <row r="33" spans="1:28" ht="15.95" customHeight="1" x14ac:dyDescent="0.15">
      <c r="A33" s="34"/>
      <c r="B33" s="16"/>
      <c r="C33" s="17"/>
      <c r="D33" s="145"/>
      <c r="E33" s="37"/>
      <c r="F33" s="16"/>
      <c r="G33" s="17"/>
      <c r="H33" s="145"/>
      <c r="I33" s="37"/>
      <c r="J33" s="16"/>
      <c r="K33" s="17"/>
      <c r="L33" s="145"/>
      <c r="M33" s="30"/>
      <c r="N33" s="16"/>
      <c r="O33" s="17"/>
      <c r="P33" s="145"/>
      <c r="Q33" s="37"/>
      <c r="R33" s="158"/>
      <c r="S33" s="17"/>
      <c r="T33" s="145"/>
      <c r="U33" s="37"/>
      <c r="V33" s="16"/>
      <c r="W33" s="17"/>
      <c r="X33" s="145"/>
      <c r="Y33" s="37"/>
      <c r="Z33" s="16"/>
      <c r="AA33" s="17"/>
      <c r="AB33" s="145"/>
    </row>
    <row r="34" spans="1:28" ht="15.95" customHeight="1" x14ac:dyDescent="0.15">
      <c r="A34" s="34"/>
      <c r="B34" s="16"/>
      <c r="C34" s="17"/>
      <c r="D34" s="145"/>
      <c r="E34" s="37"/>
      <c r="F34" s="16"/>
      <c r="G34" s="17"/>
      <c r="H34" s="145"/>
      <c r="I34" s="37"/>
      <c r="J34" s="16"/>
      <c r="K34" s="17"/>
      <c r="L34" s="145"/>
      <c r="M34" s="30" t="s">
        <v>26</v>
      </c>
      <c r="N34" s="16" t="s">
        <v>22</v>
      </c>
      <c r="O34" s="17">
        <v>140</v>
      </c>
      <c r="P34" s="145"/>
      <c r="Q34" s="37"/>
      <c r="R34" s="16"/>
      <c r="S34" s="17"/>
      <c r="T34" s="145"/>
      <c r="U34" s="37"/>
      <c r="V34" s="16"/>
      <c r="W34" s="17"/>
      <c r="X34" s="145"/>
      <c r="Y34" s="37"/>
      <c r="Z34" s="16"/>
      <c r="AA34" s="17"/>
      <c r="AB34" s="145"/>
    </row>
    <row r="35" spans="1:28" ht="15.95" customHeight="1" x14ac:dyDescent="0.15">
      <c r="A35" s="30"/>
      <c r="B35" s="7"/>
      <c r="C35" s="8"/>
      <c r="D35" s="143"/>
      <c r="E35" s="38"/>
      <c r="F35" s="7"/>
      <c r="G35" s="8"/>
      <c r="H35" s="143"/>
      <c r="I35" s="38"/>
      <c r="J35" s="7"/>
      <c r="K35" s="8"/>
      <c r="L35" s="143"/>
      <c r="M35" s="30"/>
      <c r="N35" s="7"/>
      <c r="O35" s="8"/>
      <c r="P35" s="143"/>
      <c r="Q35" s="38"/>
      <c r="R35" s="7"/>
      <c r="S35" s="8"/>
      <c r="T35" s="143"/>
      <c r="U35" s="38"/>
      <c r="V35" s="7"/>
      <c r="W35" s="8"/>
      <c r="X35" s="143"/>
      <c r="Y35" s="38"/>
      <c r="Z35" s="7"/>
      <c r="AA35" s="8"/>
      <c r="AB35" s="143"/>
    </row>
    <row r="36" spans="1:28" ht="15.95" customHeight="1" x14ac:dyDescent="0.15">
      <c r="A36" s="34"/>
      <c r="B36" s="16"/>
      <c r="C36" s="17"/>
      <c r="D36" s="145"/>
      <c r="E36" s="37"/>
      <c r="F36" s="16"/>
      <c r="G36" s="17"/>
      <c r="H36" s="145"/>
      <c r="I36" s="37"/>
      <c r="J36" s="16"/>
      <c r="K36" s="17"/>
      <c r="L36" s="145"/>
      <c r="M36" s="30"/>
      <c r="N36" s="16"/>
      <c r="O36" s="17"/>
      <c r="P36" s="145"/>
      <c r="Q36" s="34"/>
      <c r="R36" s="16"/>
      <c r="S36" s="17"/>
      <c r="T36" s="145"/>
      <c r="U36" s="34"/>
      <c r="V36" s="16"/>
      <c r="W36" s="17"/>
      <c r="X36" s="145"/>
      <c r="Y36" s="34"/>
      <c r="Z36" s="16"/>
      <c r="AA36" s="17"/>
      <c r="AB36" s="145"/>
    </row>
    <row r="37" spans="1:28" ht="15.95" customHeight="1" x14ac:dyDescent="0.15">
      <c r="A37" s="34"/>
      <c r="B37" s="16"/>
      <c r="C37" s="8"/>
      <c r="D37" s="145"/>
      <c r="E37" s="37"/>
      <c r="F37" s="16"/>
      <c r="G37" s="8"/>
      <c r="H37" s="145"/>
      <c r="I37" s="37"/>
      <c r="J37" s="16"/>
      <c r="K37" s="8"/>
      <c r="L37" s="145"/>
      <c r="M37" s="30" t="s">
        <v>26</v>
      </c>
      <c r="N37" s="16" t="s">
        <v>23</v>
      </c>
      <c r="O37" s="8">
        <v>30</v>
      </c>
      <c r="P37" s="145"/>
      <c r="Q37" s="34"/>
      <c r="R37" s="16"/>
      <c r="S37" s="8"/>
      <c r="T37" s="145"/>
      <c r="U37" s="34"/>
      <c r="V37" s="16"/>
      <c r="W37" s="8"/>
      <c r="X37" s="145"/>
      <c r="Y37" s="34"/>
      <c r="Z37" s="16"/>
      <c r="AA37" s="8"/>
      <c r="AB37" s="145"/>
    </row>
    <row r="38" spans="1:28" ht="15.95" customHeight="1" x14ac:dyDescent="0.15">
      <c r="A38" s="30"/>
      <c r="B38" s="7"/>
      <c r="C38" s="24"/>
      <c r="D38" s="145"/>
      <c r="E38" s="37"/>
      <c r="F38" s="16"/>
      <c r="G38" s="8"/>
      <c r="H38" s="145"/>
      <c r="I38" s="37"/>
      <c r="J38" s="16"/>
      <c r="K38" s="8"/>
      <c r="L38" s="145"/>
      <c r="M38" s="30"/>
      <c r="N38" s="16"/>
      <c r="O38" s="8"/>
      <c r="P38" s="145"/>
      <c r="Q38" s="34"/>
      <c r="R38" s="16"/>
      <c r="S38" s="8"/>
      <c r="T38" s="145"/>
      <c r="U38" s="34"/>
      <c r="V38" s="16"/>
      <c r="W38" s="8"/>
      <c r="X38" s="145"/>
      <c r="Y38" s="34"/>
      <c r="Z38" s="16"/>
      <c r="AA38" s="8"/>
      <c r="AB38" s="145"/>
    </row>
    <row r="39" spans="1:28" ht="15.95" customHeight="1" x14ac:dyDescent="0.15">
      <c r="A39" s="65"/>
      <c r="B39" s="13" t="s">
        <v>353</v>
      </c>
      <c r="C39" s="11">
        <f>SUM(C17:C38)</f>
        <v>110</v>
      </c>
      <c r="D39" s="12">
        <f>SUM(D17:D38)</f>
        <v>0</v>
      </c>
      <c r="E39" s="65"/>
      <c r="F39" s="13" t="s">
        <v>353</v>
      </c>
      <c r="G39" s="11">
        <f>SUM(G17:G38)</f>
        <v>190</v>
      </c>
      <c r="H39" s="12">
        <f>SUM(H17:H38)</f>
        <v>0</v>
      </c>
      <c r="I39" s="65"/>
      <c r="J39" s="13" t="s">
        <v>353</v>
      </c>
      <c r="K39" s="11">
        <f>SUM(K17:K38)</f>
        <v>10</v>
      </c>
      <c r="L39" s="12">
        <f>SUM(L17:L38)</f>
        <v>0</v>
      </c>
      <c r="M39" s="65"/>
      <c r="N39" s="13" t="s">
        <v>353</v>
      </c>
      <c r="O39" s="11">
        <f>SUM(O17:O38)</f>
        <v>3020</v>
      </c>
      <c r="P39" s="12">
        <f>SUM(P17:P38)</f>
        <v>0</v>
      </c>
      <c r="Q39" s="65"/>
      <c r="R39" s="13"/>
      <c r="S39" s="11"/>
      <c r="T39" s="12"/>
      <c r="U39" s="65"/>
      <c r="V39" s="13"/>
      <c r="W39" s="11"/>
      <c r="X39" s="12"/>
      <c r="Y39" s="65"/>
      <c r="Z39" s="13"/>
      <c r="AA39" s="11"/>
      <c r="AB39" s="12"/>
    </row>
    <row r="40" spans="1:28" ht="15.95" customHeight="1" x14ac:dyDescent="0.15">
      <c r="B40" s="52" t="s">
        <v>317</v>
      </c>
      <c r="S40" s="66"/>
      <c r="W40" s="66"/>
      <c r="Y40" s="2"/>
      <c r="Z40" s="6"/>
      <c r="AA40" s="21"/>
      <c r="AB40" s="67" t="s">
        <v>598</v>
      </c>
    </row>
    <row r="41" spans="1:28" ht="15.95" customHeight="1" x14ac:dyDescent="0.15">
      <c r="B41" s="52" t="s">
        <v>639</v>
      </c>
    </row>
  </sheetData>
  <sheetProtection algorithmName="SHA-512" hashValue="/UxJsYQLuNE88cfEJqGURrFyXJmJF6WjsuTjYPSkxmV7BfR6prOLWWXSCBFvaOXEpZCi8X+9tST/iIYJpfoudQ==" saltValue="PDY1FlW4JxmysNnmG+guj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7"/>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2026年1月</v>
      </c>
    </row>
    <row r="2" spans="1:30" ht="15" customHeight="1" x14ac:dyDescent="0.15">
      <c r="AB2" s="109" t="str">
        <f>山口1!AB2</f>
        <v>山口県部数表</v>
      </c>
    </row>
    <row r="3" spans="1:30" ht="15" customHeight="1" x14ac:dyDescent="0.15">
      <c r="AB3" s="110" t="s">
        <v>423</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9</v>
      </c>
      <c r="AD5" s="4"/>
    </row>
    <row r="6" spans="1:30" ht="15.95" customHeight="1" x14ac:dyDescent="0.15">
      <c r="A6" s="45"/>
      <c r="B6" s="60" t="s">
        <v>427</v>
      </c>
      <c r="C6" s="46"/>
      <c r="D6" s="47"/>
      <c r="E6" s="200"/>
      <c r="F6" s="60"/>
      <c r="G6" s="46"/>
      <c r="H6" s="47"/>
      <c r="I6" s="56"/>
      <c r="J6" s="56"/>
      <c r="K6" s="57" t="s">
        <v>118</v>
      </c>
      <c r="L6" s="58">
        <f>C38+G38+K38+O38+S38++W38+AA38</f>
        <v>30180</v>
      </c>
      <c r="M6" s="56"/>
      <c r="N6" s="56"/>
      <c r="O6" s="57" t="s">
        <v>119</v>
      </c>
      <c r="P6" s="201">
        <f>D38+H38+L38+P38+T38+X38+AB38</f>
        <v>0</v>
      </c>
      <c r="Q6" s="48"/>
      <c r="R6" s="49"/>
      <c r="S6" s="50"/>
      <c r="T6" s="51"/>
      <c r="U6" s="48"/>
      <c r="V6" s="49"/>
      <c r="W6" s="216"/>
      <c r="X6" s="217"/>
      <c r="Y6" s="48"/>
      <c r="Z6" s="216"/>
      <c r="AA6" s="216"/>
      <c r="AB6" s="206"/>
      <c r="AD6" s="4"/>
    </row>
    <row r="7" spans="1:30" ht="15.95" customHeight="1" x14ac:dyDescent="0.15">
      <c r="A7" s="45"/>
      <c r="B7" s="61" t="s">
        <v>426</v>
      </c>
      <c r="C7" s="46"/>
      <c r="D7" s="47"/>
      <c r="E7" s="200"/>
      <c r="F7" s="60"/>
      <c r="G7" s="46"/>
      <c r="H7" s="47"/>
      <c r="I7" s="56"/>
      <c r="J7" s="56"/>
      <c r="K7" s="57" t="s">
        <v>428</v>
      </c>
      <c r="L7" s="58">
        <f>C22+G22+K22+O22+S22++W22+AA22</f>
        <v>21490</v>
      </c>
      <c r="M7" s="56"/>
      <c r="N7" s="56"/>
      <c r="O7" s="57" t="s">
        <v>429</v>
      </c>
      <c r="P7" s="201">
        <f>D22+H22+L22+P22+T22+X22+AB22</f>
        <v>0</v>
      </c>
      <c r="Q7" s="48"/>
      <c r="R7" s="49"/>
      <c r="S7" s="50"/>
      <c r="T7" s="51"/>
      <c r="U7" s="48"/>
      <c r="V7" s="49"/>
      <c r="W7" s="216"/>
      <c r="X7" s="217"/>
      <c r="Y7" s="48"/>
      <c r="Z7" s="216"/>
      <c r="AA7" s="216"/>
      <c r="AB7" s="206"/>
      <c r="AC7" s="68" t="s">
        <v>30</v>
      </c>
      <c r="AD7" s="4"/>
    </row>
    <row r="8" spans="1:30" ht="15.95" customHeight="1" x14ac:dyDescent="0.15">
      <c r="A8" s="33"/>
      <c r="B8" s="14" t="s">
        <v>491</v>
      </c>
      <c r="C8" s="15">
        <v>570</v>
      </c>
      <c r="D8" s="142"/>
      <c r="E8" s="36"/>
      <c r="F8" s="14"/>
      <c r="G8" s="15"/>
      <c r="H8" s="142"/>
      <c r="I8" s="36"/>
      <c r="J8" s="14"/>
      <c r="K8" s="15"/>
      <c r="L8" s="142"/>
      <c r="M8" s="36"/>
      <c r="N8" s="14" t="s">
        <v>580</v>
      </c>
      <c r="O8" s="15">
        <v>2240</v>
      </c>
      <c r="P8" s="142"/>
      <c r="Q8" s="36"/>
      <c r="R8" s="14"/>
      <c r="S8" s="15"/>
      <c r="T8" s="142"/>
      <c r="U8" s="36"/>
      <c r="V8" s="14"/>
      <c r="W8" s="15"/>
      <c r="X8" s="142"/>
      <c r="Y8" s="36"/>
      <c r="Z8" s="7"/>
      <c r="AA8" s="8"/>
      <c r="AB8" s="142"/>
      <c r="AC8" s="68" t="s">
        <v>414</v>
      </c>
    </row>
    <row r="9" spans="1:30" ht="15.95" customHeight="1" x14ac:dyDescent="0.15">
      <c r="A9" s="30"/>
      <c r="B9" s="14"/>
      <c r="C9" s="15"/>
      <c r="D9" s="143"/>
      <c r="E9" s="38"/>
      <c r="F9" s="7"/>
      <c r="G9" s="8"/>
      <c r="H9" s="143"/>
      <c r="I9" s="38"/>
      <c r="J9" s="7"/>
      <c r="K9" s="8"/>
      <c r="L9" s="143"/>
      <c r="M9" s="160"/>
      <c r="N9" s="7"/>
      <c r="O9" s="8"/>
      <c r="P9" s="143"/>
      <c r="Q9" s="38"/>
      <c r="R9" s="7"/>
      <c r="S9" s="8"/>
      <c r="T9" s="143"/>
      <c r="U9" s="38"/>
      <c r="V9" s="7"/>
      <c r="W9" s="8"/>
      <c r="X9" s="143"/>
      <c r="Y9" s="38"/>
      <c r="Z9" s="7"/>
      <c r="AA9" s="8"/>
      <c r="AB9" s="143"/>
      <c r="AC9" s="68" t="s">
        <v>235</v>
      </c>
    </row>
    <row r="10" spans="1:30" ht="15.95" customHeight="1" x14ac:dyDescent="0.15">
      <c r="A10" s="30"/>
      <c r="B10" s="7" t="s">
        <v>31</v>
      </c>
      <c r="C10" s="8">
        <v>690</v>
      </c>
      <c r="D10" s="143"/>
      <c r="E10" s="38"/>
      <c r="F10" s="7"/>
      <c r="G10" s="8"/>
      <c r="H10" s="143"/>
      <c r="I10" s="38"/>
      <c r="J10" s="7"/>
      <c r="K10" s="8"/>
      <c r="L10" s="143"/>
      <c r="M10" s="38"/>
      <c r="N10" s="7" t="s">
        <v>644</v>
      </c>
      <c r="O10" s="8">
        <v>5310</v>
      </c>
      <c r="P10" s="143"/>
      <c r="Q10" s="38"/>
      <c r="R10" s="7"/>
      <c r="S10" s="8"/>
      <c r="T10" s="143"/>
      <c r="U10" s="38"/>
      <c r="V10" s="7"/>
      <c r="W10" s="8"/>
      <c r="X10" s="143"/>
      <c r="Y10" s="38"/>
      <c r="Z10" s="14"/>
      <c r="AA10" s="15"/>
      <c r="AB10" s="143"/>
      <c r="AC10" s="5"/>
    </row>
    <row r="11" spans="1:30" ht="15.95" customHeight="1" x14ac:dyDescent="0.15">
      <c r="A11" s="30"/>
      <c r="B11" s="7" t="s">
        <v>15</v>
      </c>
      <c r="C11" s="8">
        <v>610</v>
      </c>
      <c r="D11" s="143"/>
      <c r="E11" s="38"/>
      <c r="F11" s="7"/>
      <c r="G11" s="8"/>
      <c r="H11" s="143"/>
      <c r="I11" s="38"/>
      <c r="J11" s="7"/>
      <c r="K11" s="8"/>
      <c r="L11" s="143"/>
      <c r="M11" s="38"/>
      <c r="N11" s="7"/>
      <c r="O11" s="8"/>
      <c r="P11" s="143"/>
      <c r="Q11" s="38"/>
      <c r="R11" s="7"/>
      <c r="S11" s="8"/>
      <c r="T11" s="143"/>
      <c r="U11" s="38"/>
      <c r="V11" s="7"/>
      <c r="W11" s="8"/>
      <c r="X11" s="143"/>
      <c r="Y11" s="38"/>
      <c r="Z11" s="7"/>
      <c r="AA11" s="8"/>
      <c r="AB11" s="143"/>
      <c r="AC11" s="5"/>
    </row>
    <row r="12" spans="1:30" ht="15.95" customHeight="1" x14ac:dyDescent="0.15">
      <c r="A12" s="30"/>
      <c r="B12" s="7" t="s">
        <v>304</v>
      </c>
      <c r="C12" s="8">
        <v>850</v>
      </c>
      <c r="D12" s="143"/>
      <c r="E12" s="38"/>
      <c r="F12" s="7"/>
      <c r="G12" s="8"/>
      <c r="H12" s="143"/>
      <c r="I12" s="38"/>
      <c r="J12" s="7"/>
      <c r="K12" s="8"/>
      <c r="L12" s="143"/>
      <c r="M12" s="38"/>
      <c r="N12" s="7" t="s">
        <v>511</v>
      </c>
      <c r="O12" s="8">
        <v>2040</v>
      </c>
      <c r="P12" s="143"/>
      <c r="Q12" s="38"/>
      <c r="R12" s="7"/>
      <c r="S12" s="8"/>
      <c r="T12" s="143"/>
      <c r="U12" s="38"/>
      <c r="V12" s="16"/>
      <c r="W12" s="8"/>
      <c r="X12" s="143"/>
      <c r="Y12" s="38"/>
      <c r="Z12" s="7"/>
      <c r="AA12" s="8"/>
      <c r="AB12" s="143"/>
    </row>
    <row r="13" spans="1:30" ht="15.95" customHeight="1" x14ac:dyDescent="0.15">
      <c r="A13" s="30"/>
      <c r="B13" s="7" t="s">
        <v>224</v>
      </c>
      <c r="C13" s="8">
        <v>1230</v>
      </c>
      <c r="D13" s="143"/>
      <c r="E13" s="38"/>
      <c r="F13" s="7"/>
      <c r="G13" s="24"/>
      <c r="H13" s="143"/>
      <c r="I13" s="38"/>
      <c r="J13" s="7"/>
      <c r="K13" s="8"/>
      <c r="L13" s="143"/>
      <c r="M13" s="38"/>
      <c r="N13" s="7" t="s">
        <v>522</v>
      </c>
      <c r="O13" s="8">
        <v>2740</v>
      </c>
      <c r="P13" s="143"/>
      <c r="Q13" s="38"/>
      <c r="R13" s="7"/>
      <c r="S13" s="8"/>
      <c r="T13" s="143"/>
      <c r="U13" s="38"/>
      <c r="V13" s="7"/>
      <c r="W13" s="8"/>
      <c r="X13" s="143"/>
      <c r="Y13" s="38"/>
      <c r="Z13" s="7"/>
      <c r="AA13" s="8"/>
      <c r="AB13" s="143"/>
    </row>
    <row r="14" spans="1:30" ht="15.95" customHeight="1" x14ac:dyDescent="0.15">
      <c r="A14" s="30"/>
      <c r="B14" s="7" t="s">
        <v>222</v>
      </c>
      <c r="C14" s="8">
        <v>870</v>
      </c>
      <c r="D14" s="143"/>
      <c r="E14" s="38"/>
      <c r="F14" s="7"/>
      <c r="G14" s="24"/>
      <c r="H14" s="143"/>
      <c r="I14" s="38"/>
      <c r="J14" s="7"/>
      <c r="K14" s="8"/>
      <c r="L14" s="143"/>
      <c r="M14" s="38"/>
      <c r="N14" s="7" t="s">
        <v>490</v>
      </c>
      <c r="O14" s="8">
        <v>2720</v>
      </c>
      <c r="P14" s="143"/>
      <c r="Q14" s="38"/>
      <c r="R14" s="7"/>
      <c r="S14" s="8"/>
      <c r="T14" s="143"/>
      <c r="U14" s="38"/>
      <c r="V14" s="7"/>
      <c r="W14" s="8"/>
      <c r="X14" s="143"/>
      <c r="Y14" s="38"/>
      <c r="Z14" s="7"/>
      <c r="AA14" s="8"/>
      <c r="AB14" s="143"/>
    </row>
    <row r="15" spans="1:30" ht="15.95" customHeight="1" x14ac:dyDescent="0.15">
      <c r="A15" s="30"/>
      <c r="B15" s="7"/>
      <c r="C15" s="8"/>
      <c r="D15" s="143"/>
      <c r="E15" s="38"/>
      <c r="F15" s="16"/>
      <c r="G15" s="17"/>
      <c r="H15" s="143"/>
      <c r="I15" s="38"/>
      <c r="J15" s="7"/>
      <c r="K15" s="24"/>
      <c r="L15" s="143"/>
      <c r="M15" s="38"/>
      <c r="N15" s="7" t="s">
        <v>463</v>
      </c>
      <c r="O15" s="24">
        <v>1020</v>
      </c>
      <c r="P15" s="143"/>
      <c r="Q15" s="38"/>
      <c r="R15" s="7"/>
      <c r="S15" s="8"/>
      <c r="T15" s="143"/>
      <c r="U15" s="38"/>
      <c r="V15" s="14"/>
      <c r="W15" s="15"/>
      <c r="X15" s="143"/>
      <c r="Y15" s="38"/>
      <c r="Z15" s="7"/>
      <c r="AA15" s="8"/>
      <c r="AB15" s="143"/>
    </row>
    <row r="16" spans="1:30" ht="15.95" customHeight="1" x14ac:dyDescent="0.15">
      <c r="A16" s="34"/>
      <c r="B16" s="7"/>
      <c r="C16" s="24"/>
      <c r="D16" s="145"/>
      <c r="E16" s="37"/>
      <c r="F16" s="7"/>
      <c r="G16" s="8"/>
      <c r="H16" s="145"/>
      <c r="I16" s="37"/>
      <c r="J16" s="7"/>
      <c r="K16" s="24"/>
      <c r="L16" s="145"/>
      <c r="M16" s="37"/>
      <c r="N16" s="16" t="s">
        <v>13</v>
      </c>
      <c r="O16" s="17">
        <v>300</v>
      </c>
      <c r="P16" s="145"/>
      <c r="Q16" s="37"/>
      <c r="R16" s="16"/>
      <c r="S16" s="17"/>
      <c r="T16" s="145"/>
      <c r="U16" s="37"/>
      <c r="V16" s="7"/>
      <c r="W16" s="8"/>
      <c r="X16" s="145"/>
      <c r="Y16" s="38"/>
      <c r="Z16" s="7"/>
      <c r="AA16" s="8"/>
      <c r="AB16" s="143"/>
    </row>
    <row r="17" spans="1:30" ht="15.95" customHeight="1" x14ac:dyDescent="0.15">
      <c r="A17" s="30"/>
      <c r="B17" s="7"/>
      <c r="C17" s="24"/>
      <c r="D17" s="143"/>
      <c r="E17" s="38"/>
      <c r="F17" s="7"/>
      <c r="G17" s="8"/>
      <c r="H17" s="143"/>
      <c r="I17" s="38"/>
      <c r="J17" s="16"/>
      <c r="K17" s="17"/>
      <c r="L17" s="143"/>
      <c r="M17" s="38"/>
      <c r="N17" s="7" t="s">
        <v>14</v>
      </c>
      <c r="O17" s="8">
        <v>300</v>
      </c>
      <c r="P17" s="143"/>
      <c r="Q17" s="38"/>
      <c r="R17" s="7"/>
      <c r="S17" s="8"/>
      <c r="T17" s="143"/>
      <c r="U17" s="38"/>
      <c r="V17" s="7"/>
      <c r="W17" s="8"/>
      <c r="X17" s="143"/>
      <c r="Y17" s="38"/>
      <c r="Z17" s="7"/>
      <c r="AA17" s="8"/>
      <c r="AB17" s="143"/>
    </row>
    <row r="18" spans="1:30" ht="15.95" customHeight="1" x14ac:dyDescent="0.15">
      <c r="A18" s="34"/>
      <c r="B18" s="7"/>
      <c r="C18" s="24"/>
      <c r="D18" s="143"/>
      <c r="E18" s="38"/>
      <c r="F18" s="7"/>
      <c r="G18" s="8"/>
      <c r="H18" s="143"/>
      <c r="I18" s="38"/>
      <c r="J18" s="16"/>
      <c r="K18" s="17"/>
      <c r="L18" s="143"/>
      <c r="M18" s="38"/>
      <c r="N18" s="7"/>
      <c r="O18" s="8"/>
      <c r="P18" s="143"/>
      <c r="Q18" s="38"/>
      <c r="R18" s="7"/>
      <c r="S18" s="8"/>
      <c r="T18" s="143"/>
      <c r="U18" s="38"/>
      <c r="V18" s="7"/>
      <c r="W18" s="8"/>
      <c r="X18" s="143"/>
      <c r="Y18" s="38"/>
      <c r="Z18" s="7"/>
      <c r="AA18" s="8"/>
      <c r="AB18" s="143"/>
    </row>
    <row r="19" spans="1:30" ht="15.95" customHeight="1" x14ac:dyDescent="0.15">
      <c r="A19" s="34"/>
      <c r="B19" s="7"/>
      <c r="C19" s="24"/>
      <c r="D19" s="143"/>
      <c r="E19" s="38"/>
      <c r="F19" s="16"/>
      <c r="G19" s="17"/>
      <c r="H19" s="143"/>
      <c r="I19" s="38"/>
      <c r="J19" s="16"/>
      <c r="K19" s="17"/>
      <c r="L19" s="143"/>
      <c r="M19" s="38"/>
      <c r="N19" s="7"/>
      <c r="O19" s="8"/>
      <c r="P19" s="143"/>
      <c r="Q19" s="38"/>
      <c r="R19" s="7"/>
      <c r="S19" s="8"/>
      <c r="T19" s="143"/>
      <c r="U19" s="38"/>
      <c r="V19" s="7"/>
      <c r="W19" s="8"/>
      <c r="X19" s="143"/>
      <c r="Y19" s="38"/>
      <c r="Z19" s="7"/>
      <c r="AA19" s="8"/>
      <c r="AB19" s="143"/>
    </row>
    <row r="20" spans="1:30" ht="15.95" customHeight="1" x14ac:dyDescent="0.15">
      <c r="A20" s="34"/>
      <c r="B20" s="7"/>
      <c r="C20" s="24"/>
      <c r="D20" s="143"/>
      <c r="E20" s="38"/>
      <c r="F20" s="16"/>
      <c r="G20" s="17"/>
      <c r="H20" s="143"/>
      <c r="I20" s="38"/>
      <c r="J20" s="16"/>
      <c r="K20" s="17"/>
      <c r="L20" s="143"/>
      <c r="M20" s="38"/>
      <c r="N20" s="7"/>
      <c r="O20" s="8"/>
      <c r="P20" s="143"/>
      <c r="Q20" s="38"/>
      <c r="R20" s="7"/>
      <c r="S20" s="8"/>
      <c r="T20" s="143"/>
      <c r="U20" s="38"/>
      <c r="V20" s="7"/>
      <c r="W20" s="8"/>
      <c r="X20" s="143"/>
      <c r="Y20" s="38"/>
      <c r="Z20" s="7"/>
      <c r="AA20" s="8"/>
      <c r="AB20" s="143"/>
    </row>
    <row r="21" spans="1:30" ht="15.95" customHeight="1" x14ac:dyDescent="0.15">
      <c r="A21" s="34"/>
      <c r="B21" s="7"/>
      <c r="C21" s="24"/>
      <c r="D21" s="143"/>
      <c r="E21" s="38"/>
      <c r="F21" s="16"/>
      <c r="G21" s="17"/>
      <c r="H21" s="143"/>
      <c r="I21" s="38"/>
      <c r="J21" s="16"/>
      <c r="K21" s="17"/>
      <c r="L21" s="143"/>
      <c r="M21" s="38"/>
      <c r="N21" s="7"/>
      <c r="O21" s="8"/>
      <c r="P21" s="143"/>
      <c r="Q21" s="38"/>
      <c r="R21" s="7"/>
      <c r="S21" s="8"/>
      <c r="T21" s="143"/>
      <c r="U21" s="38"/>
      <c r="V21" s="7"/>
      <c r="W21" s="8"/>
      <c r="X21" s="143"/>
      <c r="Y21" s="38"/>
      <c r="Z21" s="7"/>
      <c r="AA21" s="8"/>
      <c r="AB21" s="143"/>
    </row>
    <row r="22" spans="1:30" ht="15.95" customHeight="1" x14ac:dyDescent="0.15">
      <c r="A22" s="65"/>
      <c r="B22" s="13" t="s">
        <v>78</v>
      </c>
      <c r="C22" s="11">
        <f>SUM(C8:C21)</f>
        <v>4820</v>
      </c>
      <c r="D22" s="12">
        <f>SUM(D8:D21)</f>
        <v>0</v>
      </c>
      <c r="E22" s="65"/>
      <c r="F22" s="13"/>
      <c r="G22" s="11"/>
      <c r="H22" s="12"/>
      <c r="I22" s="65"/>
      <c r="J22" s="13"/>
      <c r="K22" s="11"/>
      <c r="L22" s="12"/>
      <c r="M22" s="65"/>
      <c r="N22" s="13" t="s">
        <v>78</v>
      </c>
      <c r="O22" s="11">
        <f>SUM(O8:O21)</f>
        <v>16670</v>
      </c>
      <c r="P22" s="12">
        <f>SUM(P8:P21)</f>
        <v>0</v>
      </c>
      <c r="Q22" s="65"/>
      <c r="R22" s="155"/>
      <c r="S22" s="11"/>
      <c r="T22" s="12"/>
      <c r="U22" s="65"/>
      <c r="V22" s="13"/>
      <c r="W22" s="11"/>
      <c r="X22" s="12"/>
      <c r="Y22" s="65"/>
      <c r="Z22" s="13"/>
      <c r="AA22" s="11"/>
      <c r="AB22" s="12"/>
    </row>
    <row r="23" spans="1:30" ht="15.95" customHeight="1" x14ac:dyDescent="0.15">
      <c r="A23" s="45"/>
      <c r="B23" s="61" t="s">
        <v>432</v>
      </c>
      <c r="C23" s="46"/>
      <c r="D23" s="47"/>
      <c r="E23" s="200"/>
      <c r="F23" s="60"/>
      <c r="G23" s="46"/>
      <c r="H23" s="47"/>
      <c r="I23" s="56"/>
      <c r="J23" s="56"/>
      <c r="K23" s="57" t="s">
        <v>430</v>
      </c>
      <c r="L23" s="58">
        <f>C37+G37+K37+O37+S37+W37+AA37</f>
        <v>8690</v>
      </c>
      <c r="M23" s="56"/>
      <c r="N23" s="56"/>
      <c r="O23" s="57" t="s">
        <v>431</v>
      </c>
      <c r="P23" s="201">
        <f>D37+H37+L37+P37+T37+X37+AB37</f>
        <v>0</v>
      </c>
      <c r="Q23" s="48"/>
      <c r="R23" s="49"/>
      <c r="S23" s="50"/>
      <c r="T23" s="51"/>
      <c r="U23" s="48"/>
      <c r="V23" s="49"/>
      <c r="W23" s="216"/>
      <c r="X23" s="217"/>
      <c r="Y23" s="48"/>
      <c r="Z23" s="216"/>
      <c r="AA23" s="216"/>
      <c r="AB23" s="206"/>
      <c r="AD23" s="4"/>
    </row>
    <row r="24" spans="1:30" ht="15.95" customHeight="1" x14ac:dyDescent="0.15">
      <c r="A24" s="31"/>
      <c r="B24" s="9" t="s">
        <v>509</v>
      </c>
      <c r="C24" s="289">
        <v>700</v>
      </c>
      <c r="D24" s="144"/>
      <c r="E24" s="39"/>
      <c r="F24" s="9"/>
      <c r="G24" s="289"/>
      <c r="H24" s="144"/>
      <c r="I24" s="31"/>
      <c r="J24" s="9"/>
      <c r="K24" s="289"/>
      <c r="L24" s="144"/>
      <c r="M24" s="31"/>
      <c r="N24" s="9" t="s">
        <v>597</v>
      </c>
      <c r="O24" s="289">
        <v>1740</v>
      </c>
      <c r="P24" s="144"/>
      <c r="Q24" s="31"/>
      <c r="R24" s="9"/>
      <c r="S24" s="289"/>
      <c r="T24" s="144"/>
      <c r="U24" s="31"/>
      <c r="V24" s="9"/>
      <c r="W24" s="289"/>
      <c r="X24" s="144"/>
      <c r="Y24" s="31"/>
      <c r="Z24" s="9"/>
      <c r="AA24" s="289"/>
      <c r="AB24" s="144"/>
    </row>
    <row r="25" spans="1:30" ht="15.95" customHeight="1" x14ac:dyDescent="0.15">
      <c r="A25" s="290"/>
      <c r="B25" s="291" t="s">
        <v>52</v>
      </c>
      <c r="C25" s="294">
        <v>700</v>
      </c>
      <c r="D25" s="292"/>
      <c r="E25" s="290"/>
      <c r="F25" s="291"/>
      <c r="G25" s="294"/>
      <c r="H25" s="292"/>
      <c r="I25" s="290"/>
      <c r="J25" s="291"/>
      <c r="K25" s="294"/>
      <c r="L25" s="292"/>
      <c r="M25" s="290"/>
      <c r="N25" s="291" t="s">
        <v>256</v>
      </c>
      <c r="O25" s="294">
        <v>3270</v>
      </c>
      <c r="P25" s="292"/>
      <c r="Q25" s="290"/>
      <c r="R25" s="291"/>
      <c r="S25" s="294"/>
      <c r="T25" s="292"/>
      <c r="U25" s="290"/>
      <c r="V25" s="291"/>
      <c r="W25" s="294"/>
      <c r="X25" s="292"/>
      <c r="Y25" s="290"/>
      <c r="Z25" s="291"/>
      <c r="AA25" s="294"/>
      <c r="AB25" s="292"/>
    </row>
    <row r="26" spans="1:30" ht="15.95" customHeight="1" x14ac:dyDescent="0.15">
      <c r="A26" s="284"/>
      <c r="B26" s="285" t="s">
        <v>16</v>
      </c>
      <c r="C26" s="286">
        <v>590</v>
      </c>
      <c r="D26" s="287"/>
      <c r="E26" s="284"/>
      <c r="F26" s="285"/>
      <c r="G26" s="286"/>
      <c r="H26" s="287"/>
      <c r="I26" s="284"/>
      <c r="J26" s="285"/>
      <c r="K26" s="286"/>
      <c r="L26" s="287"/>
      <c r="M26" s="284"/>
      <c r="N26" s="285"/>
      <c r="O26" s="286"/>
      <c r="P26" s="287"/>
      <c r="Q26" s="284"/>
      <c r="R26" s="285"/>
      <c r="S26" s="286"/>
      <c r="T26" s="287"/>
      <c r="U26" s="284"/>
      <c r="V26" s="285"/>
      <c r="W26" s="286"/>
      <c r="X26" s="287"/>
      <c r="Y26" s="284"/>
      <c r="Z26" s="285"/>
      <c r="AA26" s="286"/>
      <c r="AB26" s="287"/>
    </row>
    <row r="27" spans="1:30" ht="15.95" customHeight="1" x14ac:dyDescent="0.15">
      <c r="A27" s="30"/>
      <c r="B27" s="7" t="s">
        <v>53</v>
      </c>
      <c r="C27" s="8">
        <v>110</v>
      </c>
      <c r="D27" s="143"/>
      <c r="E27" s="30"/>
      <c r="F27" s="7"/>
      <c r="G27" s="8"/>
      <c r="H27" s="143"/>
      <c r="I27" s="30"/>
      <c r="J27" s="7"/>
      <c r="K27" s="8"/>
      <c r="L27" s="143"/>
      <c r="M27" s="30"/>
      <c r="N27" s="7"/>
      <c r="O27" s="8"/>
      <c r="P27" s="143"/>
      <c r="Q27" s="30"/>
      <c r="R27" s="7"/>
      <c r="S27" s="8"/>
      <c r="T27" s="143"/>
      <c r="U27" s="30"/>
      <c r="V27" s="7"/>
      <c r="W27" s="8"/>
      <c r="X27" s="143"/>
      <c r="Y27" s="30"/>
      <c r="Z27" s="7"/>
      <c r="AA27" s="8"/>
      <c r="AB27" s="143"/>
    </row>
    <row r="28" spans="1:30" ht="15.95" customHeight="1" x14ac:dyDescent="0.15">
      <c r="A28" s="31"/>
      <c r="B28" s="9"/>
      <c r="C28" s="10"/>
      <c r="D28" s="144"/>
      <c r="E28" s="31"/>
      <c r="F28" s="9"/>
      <c r="G28" s="10"/>
      <c r="H28" s="144"/>
      <c r="I28" s="31"/>
      <c r="J28" s="9"/>
      <c r="K28" s="10"/>
      <c r="L28" s="144"/>
      <c r="M28" s="31"/>
      <c r="N28" s="9"/>
      <c r="O28" s="10"/>
      <c r="P28" s="144"/>
      <c r="Q28" s="31"/>
      <c r="R28" s="9"/>
      <c r="S28" s="10"/>
      <c r="T28" s="144"/>
      <c r="U28" s="31"/>
      <c r="V28" s="9"/>
      <c r="W28" s="10"/>
      <c r="X28" s="144"/>
      <c r="Y28" s="31"/>
      <c r="Z28" s="9"/>
      <c r="AA28" s="10"/>
      <c r="AB28" s="144"/>
    </row>
    <row r="29" spans="1:30" ht="15.95" customHeight="1" x14ac:dyDescent="0.15">
      <c r="A29" s="290"/>
      <c r="B29" s="291"/>
      <c r="C29" s="294"/>
      <c r="D29" s="292"/>
      <c r="E29" s="290"/>
      <c r="F29" s="291"/>
      <c r="G29" s="294"/>
      <c r="H29" s="292"/>
      <c r="I29" s="290"/>
      <c r="J29" s="291"/>
      <c r="K29" s="294"/>
      <c r="L29" s="292"/>
      <c r="M29" s="290" t="s">
        <v>26</v>
      </c>
      <c r="N29" s="291" t="s">
        <v>413</v>
      </c>
      <c r="O29" s="294">
        <v>210</v>
      </c>
      <c r="P29" s="292"/>
      <c r="Q29" s="290"/>
      <c r="R29" s="291"/>
      <c r="S29" s="294"/>
      <c r="T29" s="292"/>
      <c r="U29" s="290"/>
      <c r="V29" s="291"/>
      <c r="W29" s="294"/>
      <c r="X29" s="292"/>
      <c r="Y29" s="290"/>
      <c r="Z29" s="291"/>
      <c r="AA29" s="294"/>
      <c r="AB29" s="292"/>
    </row>
    <row r="30" spans="1:30" ht="15.95" customHeight="1" x14ac:dyDescent="0.15">
      <c r="A30" s="284"/>
      <c r="B30" s="285"/>
      <c r="C30" s="286"/>
      <c r="D30" s="287"/>
      <c r="E30" s="284"/>
      <c r="F30" s="285"/>
      <c r="G30" s="286"/>
      <c r="H30" s="287"/>
      <c r="I30" s="284"/>
      <c r="J30" s="285"/>
      <c r="K30" s="286"/>
      <c r="L30" s="287"/>
      <c r="M30" s="284"/>
      <c r="N30" s="285" t="s">
        <v>492</v>
      </c>
      <c r="O30" s="286">
        <v>710</v>
      </c>
      <c r="P30" s="287"/>
      <c r="Q30" s="284"/>
      <c r="R30" s="285"/>
      <c r="S30" s="286"/>
      <c r="T30" s="287"/>
      <c r="U30" s="284"/>
      <c r="V30" s="285"/>
      <c r="W30" s="286"/>
      <c r="X30" s="287"/>
      <c r="Y30" s="284"/>
      <c r="Z30" s="285"/>
      <c r="AA30" s="286"/>
      <c r="AB30" s="287"/>
    </row>
    <row r="31" spans="1:30" ht="15.95" customHeight="1" x14ac:dyDescent="0.15">
      <c r="A31" s="31"/>
      <c r="B31" s="9"/>
      <c r="C31" s="10"/>
      <c r="D31" s="144"/>
      <c r="E31" s="31"/>
      <c r="F31" s="9"/>
      <c r="G31" s="10"/>
      <c r="H31" s="144"/>
      <c r="I31" s="31"/>
      <c r="J31" s="9"/>
      <c r="K31" s="10"/>
      <c r="L31" s="144"/>
      <c r="M31" s="31"/>
      <c r="N31" s="9"/>
      <c r="O31" s="10"/>
      <c r="P31" s="144"/>
      <c r="Q31" s="31"/>
      <c r="R31" s="9"/>
      <c r="S31" s="10"/>
      <c r="T31" s="144"/>
      <c r="U31" s="31"/>
      <c r="V31" s="9"/>
      <c r="W31" s="10"/>
      <c r="X31" s="144"/>
      <c r="Y31" s="31"/>
      <c r="Z31" s="9"/>
      <c r="AA31" s="10"/>
      <c r="AB31" s="144"/>
    </row>
    <row r="32" spans="1:30" ht="15.95" customHeight="1" x14ac:dyDescent="0.15">
      <c r="A32" s="284"/>
      <c r="B32" s="285"/>
      <c r="C32" s="286"/>
      <c r="D32" s="287"/>
      <c r="E32" s="284"/>
      <c r="F32" s="285"/>
      <c r="G32" s="286"/>
      <c r="H32" s="287"/>
      <c r="I32" s="284"/>
      <c r="J32" s="285"/>
      <c r="K32" s="286"/>
      <c r="L32" s="287"/>
      <c r="M32" s="284" t="s">
        <v>26</v>
      </c>
      <c r="N32" s="285" t="s">
        <v>17</v>
      </c>
      <c r="O32" s="286">
        <v>180</v>
      </c>
      <c r="P32" s="287"/>
      <c r="Q32" s="284"/>
      <c r="R32" s="285"/>
      <c r="S32" s="286"/>
      <c r="T32" s="287"/>
      <c r="U32" s="284"/>
      <c r="V32" s="285"/>
      <c r="W32" s="286"/>
      <c r="X32" s="287"/>
      <c r="Y32" s="284"/>
      <c r="Z32" s="285"/>
      <c r="AA32" s="286"/>
      <c r="AB32" s="287"/>
    </row>
    <row r="33" spans="1:28" ht="15.95" customHeight="1" x14ac:dyDescent="0.15">
      <c r="A33" s="34"/>
      <c r="B33" s="16"/>
      <c r="C33" s="17"/>
      <c r="D33" s="145"/>
      <c r="E33" s="30"/>
      <c r="F33" s="16"/>
      <c r="G33" s="17"/>
      <c r="H33" s="145"/>
      <c r="I33" s="34"/>
      <c r="J33" s="16"/>
      <c r="K33" s="17"/>
      <c r="L33" s="145"/>
      <c r="M33" s="30" t="s">
        <v>26</v>
      </c>
      <c r="N33" s="16" t="s">
        <v>18</v>
      </c>
      <c r="O33" s="17">
        <v>330</v>
      </c>
      <c r="P33" s="145"/>
      <c r="Q33" s="34"/>
      <c r="R33" s="16"/>
      <c r="S33" s="17"/>
      <c r="T33" s="145"/>
      <c r="U33" s="34"/>
      <c r="V33" s="16"/>
      <c r="W33" s="17"/>
      <c r="X33" s="145"/>
      <c r="Y33" s="34"/>
      <c r="Z33" s="16"/>
      <c r="AA33" s="17"/>
      <c r="AB33" s="145"/>
    </row>
    <row r="34" spans="1:28" ht="15.95" customHeight="1" x14ac:dyDescent="0.15">
      <c r="A34" s="34"/>
      <c r="B34" s="16"/>
      <c r="C34" s="17"/>
      <c r="D34" s="145"/>
      <c r="E34" s="30"/>
      <c r="F34" s="16"/>
      <c r="G34" s="17"/>
      <c r="H34" s="145"/>
      <c r="I34" s="34"/>
      <c r="J34" s="16"/>
      <c r="K34" s="17"/>
      <c r="L34" s="145"/>
      <c r="M34" s="30"/>
      <c r="N34" s="16"/>
      <c r="O34" s="17"/>
      <c r="P34" s="145"/>
      <c r="Q34" s="34"/>
      <c r="R34" s="16"/>
      <c r="S34" s="17"/>
      <c r="T34" s="145"/>
      <c r="U34" s="34"/>
      <c r="V34" s="16"/>
      <c r="W34" s="17"/>
      <c r="X34" s="145"/>
      <c r="Y34" s="34"/>
      <c r="Z34" s="16"/>
      <c r="AA34" s="17"/>
      <c r="AB34" s="145"/>
    </row>
    <row r="35" spans="1:28" ht="15.95" customHeight="1" x14ac:dyDescent="0.15">
      <c r="A35" s="31"/>
      <c r="B35" s="9"/>
      <c r="C35" s="10"/>
      <c r="D35" s="144"/>
      <c r="E35" s="31"/>
      <c r="F35" s="9"/>
      <c r="G35" s="10"/>
      <c r="H35" s="144"/>
      <c r="I35" s="31"/>
      <c r="J35" s="9"/>
      <c r="K35" s="10"/>
      <c r="L35" s="144"/>
      <c r="M35" s="31"/>
      <c r="N35" s="9"/>
      <c r="O35" s="10"/>
      <c r="P35" s="144"/>
      <c r="Q35" s="31"/>
      <c r="R35" s="9"/>
      <c r="S35" s="10"/>
      <c r="T35" s="144"/>
      <c r="U35" s="31"/>
      <c r="V35" s="9"/>
      <c r="W35" s="10"/>
      <c r="X35" s="144"/>
      <c r="Y35" s="31"/>
      <c r="Z35" s="9"/>
      <c r="AA35" s="10"/>
      <c r="AB35" s="144"/>
    </row>
    <row r="36" spans="1:28" ht="15.95" customHeight="1" x14ac:dyDescent="0.15">
      <c r="A36" s="290"/>
      <c r="B36" s="291"/>
      <c r="C36" s="294"/>
      <c r="D36" s="292"/>
      <c r="E36" s="290"/>
      <c r="F36" s="291"/>
      <c r="G36" s="294"/>
      <c r="H36" s="292"/>
      <c r="I36" s="290"/>
      <c r="J36" s="291"/>
      <c r="K36" s="294"/>
      <c r="L36" s="292"/>
      <c r="M36" s="290" t="s">
        <v>26</v>
      </c>
      <c r="N36" s="291" t="s">
        <v>19</v>
      </c>
      <c r="O36" s="294">
        <v>150</v>
      </c>
      <c r="P36" s="292"/>
      <c r="Q36" s="290"/>
      <c r="R36" s="291"/>
      <c r="S36" s="294"/>
      <c r="T36" s="292"/>
      <c r="U36" s="290"/>
      <c r="V36" s="291"/>
      <c r="W36" s="294"/>
      <c r="X36" s="292"/>
      <c r="Y36" s="290"/>
      <c r="Z36" s="291"/>
      <c r="AA36" s="294"/>
      <c r="AB36" s="292"/>
    </row>
    <row r="37" spans="1:28" ht="15.95" customHeight="1" x14ac:dyDescent="0.15">
      <c r="A37" s="65"/>
      <c r="B37" s="13" t="s">
        <v>78</v>
      </c>
      <c r="C37" s="11">
        <f>SUM(C24:C36)</f>
        <v>2100</v>
      </c>
      <c r="D37" s="12">
        <f>SUM(D24:D36)</f>
        <v>0</v>
      </c>
      <c r="E37" s="65"/>
      <c r="F37" s="13"/>
      <c r="G37" s="11"/>
      <c r="H37" s="12"/>
      <c r="I37" s="65"/>
      <c r="J37" s="13"/>
      <c r="K37" s="11"/>
      <c r="L37" s="12"/>
      <c r="M37" s="65"/>
      <c r="N37" s="13" t="s">
        <v>78</v>
      </c>
      <c r="O37" s="11">
        <f>SUM(O24:O36)</f>
        <v>6590</v>
      </c>
      <c r="P37" s="12">
        <f>SUM(P24:P36)</f>
        <v>0</v>
      </c>
      <c r="Q37" s="65"/>
      <c r="R37" s="13"/>
      <c r="S37" s="11"/>
      <c r="T37" s="12"/>
      <c r="U37" s="65"/>
      <c r="V37" s="13"/>
      <c r="W37" s="11"/>
      <c r="X37" s="12"/>
      <c r="Y37" s="65"/>
      <c r="Z37" s="13"/>
      <c r="AA37" s="11"/>
      <c r="AB37" s="12"/>
    </row>
    <row r="38" spans="1:28" ht="15.95" customHeight="1" x14ac:dyDescent="0.15">
      <c r="A38" s="65"/>
      <c r="B38" s="13" t="s">
        <v>221</v>
      </c>
      <c r="C38" s="11">
        <f>C22+C37</f>
        <v>6920</v>
      </c>
      <c r="D38" s="12">
        <f>D22+D37</f>
        <v>0</v>
      </c>
      <c r="E38" s="65"/>
      <c r="F38" s="13"/>
      <c r="G38" s="11"/>
      <c r="H38" s="12"/>
      <c r="I38" s="65"/>
      <c r="J38" s="13"/>
      <c r="K38" s="11"/>
      <c r="L38" s="12"/>
      <c r="M38" s="65"/>
      <c r="N38" s="13" t="s">
        <v>221</v>
      </c>
      <c r="O38" s="11">
        <f>O22+O37</f>
        <v>23260</v>
      </c>
      <c r="P38" s="12">
        <f>P22+P37</f>
        <v>0</v>
      </c>
      <c r="Q38" s="65"/>
      <c r="R38" s="13"/>
      <c r="S38" s="11"/>
      <c r="T38" s="12"/>
      <c r="U38" s="65"/>
      <c r="V38" s="13"/>
      <c r="W38" s="11"/>
      <c r="X38" s="12"/>
      <c r="Y38" s="65"/>
      <c r="Z38" s="13"/>
      <c r="AA38" s="11"/>
      <c r="AB38" s="12"/>
    </row>
    <row r="39" spans="1:28" ht="15.95" customHeight="1" x14ac:dyDescent="0.15">
      <c r="B39" s="52" t="s">
        <v>317</v>
      </c>
      <c r="J39" s="52"/>
      <c r="S39" s="66"/>
      <c r="W39" s="66"/>
      <c r="Y39" s="2"/>
      <c r="Z39" s="6"/>
      <c r="AA39" s="6"/>
      <c r="AB39" s="67" t="s">
        <v>598</v>
      </c>
    </row>
    <row r="40" spans="1:28" ht="15.95" customHeight="1" x14ac:dyDescent="0.15">
      <c r="B40" s="52" t="s">
        <v>639</v>
      </c>
      <c r="J40" s="5"/>
    </row>
    <row r="41" spans="1:28" ht="15.95" customHeight="1" x14ac:dyDescent="0.15">
      <c r="B41" s="52" t="s">
        <v>651</v>
      </c>
    </row>
    <row r="42" spans="1:28" ht="15.95" customHeight="1" x14ac:dyDescent="0.15">
      <c r="B42" s="52"/>
    </row>
    <row r="43" spans="1:28" ht="15.95" customHeight="1" x14ac:dyDescent="0.15"/>
    <row r="44" spans="1:28" ht="15.95" customHeight="1" x14ac:dyDescent="0.15">
      <c r="L44" s="162"/>
      <c r="M44" s="163"/>
    </row>
    <row r="45" spans="1:28" ht="15.95" customHeight="1" x14ac:dyDescent="0.15"/>
    <row r="46" spans="1:28" ht="15.95" customHeight="1" x14ac:dyDescent="0.15"/>
    <row r="47" spans="1:28" ht="15.95" customHeight="1" x14ac:dyDescent="0.15"/>
    <row r="48" spans="1:2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sheetData>
  <sheetProtection algorithmName="SHA-512" hashValue="c8lcHqQWUFghSLpPJW0K1UOrMsKvGJC/KUH17Sfsg6HinipkcoR4hU6TDpGqpHABZhZEp21IBMHJ3aO1ICiXDQ==" saltValue="vctg9YdpLLHKZkXqjWHcv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53"/>
  <sheetViews>
    <sheetView zoomScaleNormal="100" zoomScaleSheetLayoutView="80" workbookViewId="0">
      <pane ySplit="5" topLeftCell="A6" activePane="bottomLeft" state="frozen"/>
      <selection activeCell="B3" sqref="B3"/>
      <selection pane="bottomLeft" activeCell="D10" sqref="D10"/>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2026年1月</v>
      </c>
    </row>
    <row r="2" spans="1:30" ht="15" customHeight="1" x14ac:dyDescent="0.15">
      <c r="AB2" s="109" t="str">
        <f>山口1!AB2</f>
        <v>山口県部数表</v>
      </c>
    </row>
    <row r="3" spans="1:30" ht="15" customHeight="1" x14ac:dyDescent="0.15">
      <c r="AB3" s="110" t="s">
        <v>424</v>
      </c>
    </row>
    <row r="4" spans="1:30" ht="5.0999999999999996" customHeight="1" x14ac:dyDescent="0.15"/>
    <row r="5" spans="1:30" ht="12.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10</v>
      </c>
      <c r="AD5" s="4"/>
    </row>
    <row r="6" spans="1:30" ht="12.95" customHeight="1" x14ac:dyDescent="0.15">
      <c r="A6" s="71"/>
      <c r="B6" s="209" t="s">
        <v>145</v>
      </c>
      <c r="C6" s="72"/>
      <c r="D6" s="74"/>
      <c r="E6" s="210"/>
      <c r="F6" s="209"/>
      <c r="G6" s="72"/>
      <c r="H6" s="74"/>
      <c r="I6" s="211"/>
      <c r="J6" s="211"/>
      <c r="K6" s="212" t="s">
        <v>146</v>
      </c>
      <c r="L6" s="213">
        <f>下関2!C29+下関2!G29+下関2!K29+下関2!O29+下関2!S29+下関2!W29+下関2!AA29</f>
        <v>46500</v>
      </c>
      <c r="M6" s="211"/>
      <c r="N6" s="211"/>
      <c r="O6" s="212" t="s">
        <v>147</v>
      </c>
      <c r="P6" s="214">
        <f>下関2!D29+下関2!H29+下関2!L29+下関2!P29+下関2!T29+下関2!X29+下関2!AB29</f>
        <v>0</v>
      </c>
      <c r="Q6" s="75"/>
      <c r="R6" s="76"/>
      <c r="S6" s="77"/>
      <c r="T6" s="78"/>
      <c r="U6" s="202"/>
      <c r="V6" s="203"/>
      <c r="W6" s="204"/>
      <c r="X6" s="205"/>
      <c r="Y6" s="202"/>
      <c r="Z6" s="204"/>
      <c r="AA6" s="204"/>
      <c r="AB6" s="215"/>
      <c r="AD6" s="4"/>
    </row>
    <row r="7" spans="1:30" ht="12.95" customHeight="1" x14ac:dyDescent="0.15">
      <c r="A7" s="45"/>
      <c r="B7" s="61" t="s">
        <v>252</v>
      </c>
      <c r="C7" s="46"/>
      <c r="D7" s="47"/>
      <c r="E7" s="200"/>
      <c r="F7" s="60"/>
      <c r="G7" s="46"/>
      <c r="H7" s="47"/>
      <c r="I7" s="56"/>
      <c r="J7" s="56"/>
      <c r="K7" s="57" t="s">
        <v>253</v>
      </c>
      <c r="L7" s="58">
        <f>C27+G27+K27+O27+S27+W27+AA27</f>
        <v>16930</v>
      </c>
      <c r="M7" s="56"/>
      <c r="N7" s="56"/>
      <c r="O7" s="57" t="s">
        <v>254</v>
      </c>
      <c r="P7" s="201">
        <f>D27+H27+L27+P27+T27+X27+AB27</f>
        <v>0</v>
      </c>
      <c r="Q7" s="48"/>
      <c r="R7" s="49"/>
      <c r="S7" s="50"/>
      <c r="T7" s="51"/>
      <c r="U7" s="48"/>
      <c r="V7" s="49"/>
      <c r="W7" s="216"/>
      <c r="X7" s="217"/>
      <c r="Y7" s="48"/>
      <c r="Z7" s="216"/>
      <c r="AA7" s="216"/>
      <c r="AB7" s="206"/>
      <c r="AC7" s="68" t="s">
        <v>106</v>
      </c>
      <c r="AD7" s="4"/>
    </row>
    <row r="8" spans="1:30" ht="12.95" customHeight="1" x14ac:dyDescent="0.15">
      <c r="A8" s="30"/>
      <c r="B8" s="7"/>
      <c r="C8" s="24"/>
      <c r="D8" s="143"/>
      <c r="E8" s="38"/>
      <c r="F8" s="7" t="s">
        <v>548</v>
      </c>
      <c r="G8" s="24">
        <v>1940</v>
      </c>
      <c r="H8" s="143"/>
      <c r="I8" s="30"/>
      <c r="J8" s="7"/>
      <c r="K8" s="24"/>
      <c r="L8" s="143"/>
      <c r="M8" s="30"/>
      <c r="N8" s="7"/>
      <c r="O8" s="24"/>
      <c r="P8" s="143"/>
      <c r="Q8" s="30"/>
      <c r="R8" s="7" t="s">
        <v>306</v>
      </c>
      <c r="S8" s="24">
        <v>680</v>
      </c>
      <c r="T8" s="143"/>
      <c r="U8" s="30"/>
      <c r="V8" s="7"/>
      <c r="W8" s="8"/>
      <c r="X8" s="143"/>
      <c r="Y8" s="30"/>
      <c r="Z8" s="7"/>
      <c r="AA8" s="8"/>
      <c r="AB8" s="143"/>
      <c r="AC8" s="68" t="s">
        <v>79</v>
      </c>
    </row>
    <row r="9" spans="1:30" ht="12.95" customHeight="1" x14ac:dyDescent="0.15">
      <c r="A9" s="30"/>
      <c r="B9" s="7"/>
      <c r="C9" s="24"/>
      <c r="D9" s="143"/>
      <c r="E9" s="30"/>
      <c r="F9" s="7"/>
      <c r="G9" s="8"/>
      <c r="H9" s="143"/>
      <c r="I9" s="30"/>
      <c r="J9" s="7" t="s">
        <v>581</v>
      </c>
      <c r="K9" s="8">
        <v>1910</v>
      </c>
      <c r="L9" s="143"/>
      <c r="M9" s="30"/>
      <c r="N9" s="7"/>
      <c r="O9" s="8"/>
      <c r="P9" s="143"/>
      <c r="Q9" s="30"/>
      <c r="R9" s="7"/>
      <c r="S9" s="8"/>
      <c r="T9" s="143"/>
      <c r="U9" s="30"/>
      <c r="V9" s="7"/>
      <c r="W9" s="8"/>
      <c r="X9" s="143"/>
      <c r="Y9" s="30"/>
      <c r="Z9" s="7"/>
      <c r="AA9" s="8"/>
      <c r="AB9" s="143"/>
      <c r="AC9" s="68" t="s">
        <v>56</v>
      </c>
    </row>
    <row r="10" spans="1:30" ht="12.95" customHeight="1" x14ac:dyDescent="0.15">
      <c r="A10" s="30"/>
      <c r="B10" s="7" t="s">
        <v>548</v>
      </c>
      <c r="C10" s="8">
        <v>920</v>
      </c>
      <c r="D10" s="143"/>
      <c r="E10" s="30"/>
      <c r="F10" s="7"/>
      <c r="G10" s="8"/>
      <c r="H10" s="143"/>
      <c r="I10" s="30"/>
      <c r="J10" s="7"/>
      <c r="K10" s="8"/>
      <c r="L10" s="143"/>
      <c r="M10" s="30"/>
      <c r="N10" s="7"/>
      <c r="O10" s="8"/>
      <c r="P10" s="143"/>
      <c r="Q10" s="30"/>
      <c r="R10" s="7"/>
      <c r="S10" s="8"/>
      <c r="T10" s="143"/>
      <c r="U10" s="30"/>
      <c r="V10" s="7"/>
      <c r="W10" s="8"/>
      <c r="X10" s="143"/>
      <c r="Y10" s="30"/>
      <c r="Z10" s="7"/>
      <c r="AA10" s="8"/>
      <c r="AB10" s="143"/>
      <c r="AC10" s="79">
        <v>1</v>
      </c>
    </row>
    <row r="11" spans="1:30" ht="12.95" customHeight="1" x14ac:dyDescent="0.15">
      <c r="A11" s="30"/>
      <c r="B11" s="7" t="s">
        <v>581</v>
      </c>
      <c r="C11" s="8">
        <v>1280</v>
      </c>
      <c r="D11" s="143"/>
      <c r="E11" s="30"/>
      <c r="F11" s="7"/>
      <c r="G11" s="8"/>
      <c r="H11" s="143"/>
      <c r="I11" s="30"/>
      <c r="J11" s="7"/>
      <c r="K11" s="8"/>
      <c r="L11" s="143"/>
      <c r="M11" s="30"/>
      <c r="N11" s="7"/>
      <c r="O11" s="8"/>
      <c r="P11" s="143"/>
      <c r="Q11" s="30"/>
      <c r="R11" s="7"/>
      <c r="S11" s="8"/>
      <c r="T11" s="143"/>
      <c r="U11" s="30"/>
      <c r="V11" s="7"/>
      <c r="W11" s="8"/>
      <c r="X11" s="143"/>
      <c r="Y11" s="30"/>
      <c r="Z11" s="7"/>
      <c r="AA11" s="8"/>
      <c r="AB11" s="143"/>
    </row>
    <row r="12" spans="1:30" ht="12.95" customHeight="1" x14ac:dyDescent="0.15">
      <c r="A12" s="30"/>
      <c r="B12" s="7"/>
      <c r="C12" s="8"/>
      <c r="D12" s="143"/>
      <c r="E12" s="30"/>
      <c r="F12" s="7"/>
      <c r="G12" s="8"/>
      <c r="H12" s="143"/>
      <c r="I12" s="30"/>
      <c r="J12" s="7" t="s">
        <v>548</v>
      </c>
      <c r="K12" s="8">
        <v>540</v>
      </c>
      <c r="L12" s="143"/>
      <c r="M12" s="30"/>
      <c r="N12" s="7"/>
      <c r="O12" s="8"/>
      <c r="P12" s="143"/>
      <c r="Q12" s="30"/>
      <c r="R12" s="7"/>
      <c r="S12" s="8"/>
      <c r="T12" s="143"/>
      <c r="U12" s="30"/>
      <c r="V12" s="7"/>
      <c r="W12" s="8"/>
      <c r="X12" s="143"/>
      <c r="Y12" s="30"/>
      <c r="Z12" s="7"/>
      <c r="AA12" s="8"/>
      <c r="AB12" s="143"/>
    </row>
    <row r="13" spans="1:30" ht="12.95" customHeight="1" x14ac:dyDescent="0.15">
      <c r="A13" s="30"/>
      <c r="B13" s="7"/>
      <c r="C13" s="8"/>
      <c r="D13" s="143"/>
      <c r="E13" s="30"/>
      <c r="F13" s="7"/>
      <c r="G13" s="8"/>
      <c r="H13" s="143"/>
      <c r="I13" s="30"/>
      <c r="J13" s="7"/>
      <c r="K13" s="8"/>
      <c r="L13" s="143"/>
      <c r="M13" s="30"/>
      <c r="N13" s="7"/>
      <c r="O13" s="8"/>
      <c r="P13" s="143"/>
      <c r="Q13" s="30"/>
      <c r="R13" s="7"/>
      <c r="S13" s="8"/>
      <c r="T13" s="143"/>
      <c r="U13" s="30"/>
      <c r="V13" s="7"/>
      <c r="W13" s="8"/>
      <c r="X13" s="143"/>
      <c r="Y13" s="30"/>
      <c r="Z13" s="7"/>
      <c r="AA13" s="8"/>
      <c r="AB13" s="143"/>
    </row>
    <row r="14" spans="1:30" ht="12.95" customHeight="1" x14ac:dyDescent="0.15">
      <c r="A14" s="30"/>
      <c r="B14" s="7"/>
      <c r="C14" s="8"/>
      <c r="D14" s="143"/>
      <c r="E14" s="30"/>
      <c r="F14" s="7"/>
      <c r="G14" s="8"/>
      <c r="H14" s="143"/>
      <c r="I14" s="30"/>
      <c r="J14" s="7"/>
      <c r="K14" s="8"/>
      <c r="L14" s="143"/>
      <c r="M14" s="30"/>
      <c r="N14" s="7"/>
      <c r="O14" s="8"/>
      <c r="P14" s="143"/>
      <c r="Q14" s="30"/>
      <c r="R14" s="7"/>
      <c r="S14" s="8"/>
      <c r="T14" s="143"/>
      <c r="U14" s="30"/>
      <c r="V14" s="7"/>
      <c r="W14" s="24"/>
      <c r="X14" s="143"/>
      <c r="Y14" s="30"/>
      <c r="Z14" s="7"/>
      <c r="AA14" s="8"/>
      <c r="AB14" s="143"/>
    </row>
    <row r="15" spans="1:30" ht="12.95" customHeight="1" x14ac:dyDescent="0.15">
      <c r="A15" s="30"/>
      <c r="B15" s="7"/>
      <c r="C15" s="8"/>
      <c r="D15" s="143"/>
      <c r="E15" s="30"/>
      <c r="F15" s="7"/>
      <c r="G15" s="8"/>
      <c r="H15" s="143"/>
      <c r="I15" s="30"/>
      <c r="J15" s="7"/>
      <c r="K15" s="8"/>
      <c r="L15" s="143"/>
      <c r="M15" s="30"/>
      <c r="N15" s="7"/>
      <c r="O15" s="8"/>
      <c r="P15" s="143"/>
      <c r="Q15" s="30"/>
      <c r="R15" s="7"/>
      <c r="S15" s="8"/>
      <c r="T15" s="143"/>
      <c r="U15" s="30"/>
      <c r="V15" s="16"/>
      <c r="W15" s="17"/>
      <c r="X15" s="143"/>
      <c r="Y15" s="30"/>
      <c r="Z15" s="7"/>
      <c r="AA15" s="8"/>
      <c r="AB15" s="143"/>
    </row>
    <row r="16" spans="1:30" ht="12.95" customHeight="1" x14ac:dyDescent="0.15">
      <c r="A16" s="30"/>
      <c r="B16" s="7"/>
      <c r="C16" s="8"/>
      <c r="D16" s="143"/>
      <c r="E16" s="38"/>
      <c r="F16" s="7" t="s">
        <v>582</v>
      </c>
      <c r="G16" s="8">
        <v>2100</v>
      </c>
      <c r="H16" s="143"/>
      <c r="I16" s="30"/>
      <c r="J16" s="7"/>
      <c r="K16" s="8"/>
      <c r="L16" s="143"/>
      <c r="M16" s="30"/>
      <c r="N16" s="7"/>
      <c r="O16" s="8"/>
      <c r="P16" s="143"/>
      <c r="Q16" s="30"/>
      <c r="R16" s="7" t="s">
        <v>519</v>
      </c>
      <c r="S16" s="8">
        <v>550</v>
      </c>
      <c r="T16" s="143"/>
      <c r="U16" s="30"/>
      <c r="V16" s="7"/>
      <c r="W16" s="8"/>
      <c r="X16" s="143"/>
      <c r="Y16" s="30"/>
      <c r="Z16" s="7"/>
      <c r="AA16" s="8"/>
      <c r="AB16" s="143"/>
    </row>
    <row r="17" spans="1:28" ht="12.95" customHeight="1" x14ac:dyDescent="0.15">
      <c r="A17" s="34"/>
      <c r="B17" s="16" t="s">
        <v>583</v>
      </c>
      <c r="C17" s="17">
        <v>1170</v>
      </c>
      <c r="D17" s="145"/>
      <c r="E17" s="37"/>
      <c r="F17" s="16"/>
      <c r="G17" s="8"/>
      <c r="H17" s="145"/>
      <c r="I17" s="34"/>
      <c r="J17" s="16"/>
      <c r="K17" s="17"/>
      <c r="L17" s="145"/>
      <c r="M17" s="34"/>
      <c r="N17" s="16"/>
      <c r="O17" s="17"/>
      <c r="P17" s="145"/>
      <c r="Q17" s="34"/>
      <c r="R17" s="16"/>
      <c r="S17" s="17"/>
      <c r="T17" s="145"/>
      <c r="U17" s="34"/>
      <c r="V17" s="7"/>
      <c r="W17" s="8"/>
      <c r="X17" s="145"/>
      <c r="Y17" s="34"/>
      <c r="Z17" s="7"/>
      <c r="AA17" s="8"/>
      <c r="AB17" s="145"/>
    </row>
    <row r="18" spans="1:28" ht="12.95" customHeight="1" x14ac:dyDescent="0.15">
      <c r="A18" s="30"/>
      <c r="B18" s="7"/>
      <c r="C18" s="8"/>
      <c r="D18" s="143"/>
      <c r="E18" s="38"/>
      <c r="F18" s="7"/>
      <c r="G18" s="8"/>
      <c r="H18" s="143"/>
      <c r="I18" s="30"/>
      <c r="J18" s="7"/>
      <c r="K18" s="8"/>
      <c r="L18" s="143"/>
      <c r="M18" s="30"/>
      <c r="N18" s="7"/>
      <c r="O18" s="8"/>
      <c r="P18" s="143"/>
      <c r="Q18" s="30"/>
      <c r="R18" s="7"/>
      <c r="S18" s="8"/>
      <c r="T18" s="143"/>
      <c r="U18" s="30"/>
      <c r="V18" s="7"/>
      <c r="W18" s="8"/>
      <c r="X18" s="143"/>
      <c r="Y18" s="30"/>
      <c r="Z18" s="7"/>
      <c r="AA18" s="24"/>
      <c r="AB18" s="143"/>
    </row>
    <row r="19" spans="1:28" ht="12.95" customHeight="1" x14ac:dyDescent="0.15">
      <c r="A19" s="30"/>
      <c r="B19" s="7"/>
      <c r="C19" s="8"/>
      <c r="D19" s="143"/>
      <c r="E19" s="30"/>
      <c r="F19" s="7" t="s">
        <v>550</v>
      </c>
      <c r="G19" s="8">
        <v>2060</v>
      </c>
      <c r="H19" s="143"/>
      <c r="I19" s="30"/>
      <c r="J19" s="7" t="s">
        <v>549</v>
      </c>
      <c r="K19" s="8">
        <v>1140</v>
      </c>
      <c r="L19" s="143"/>
      <c r="M19" s="30"/>
      <c r="N19" s="7"/>
      <c r="O19" s="8"/>
      <c r="P19" s="143"/>
      <c r="Q19" s="30"/>
      <c r="R19" s="7" t="s">
        <v>223</v>
      </c>
      <c r="S19" s="8">
        <v>470</v>
      </c>
      <c r="T19" s="143"/>
      <c r="U19" s="30"/>
      <c r="V19" s="7"/>
      <c r="W19" s="8"/>
      <c r="X19" s="143"/>
      <c r="Y19" s="30"/>
      <c r="Z19" s="16"/>
      <c r="AA19" s="17"/>
      <c r="AB19" s="143"/>
    </row>
    <row r="20" spans="1:28" ht="12.95" customHeight="1" x14ac:dyDescent="0.15">
      <c r="A20" s="30"/>
      <c r="B20" s="7" t="s">
        <v>80</v>
      </c>
      <c r="C20" s="8">
        <v>1030</v>
      </c>
      <c r="D20" s="143"/>
      <c r="E20" s="30"/>
      <c r="F20" s="7"/>
      <c r="G20" s="8"/>
      <c r="H20" s="143"/>
      <c r="I20" s="30"/>
      <c r="J20" s="7" t="s">
        <v>550</v>
      </c>
      <c r="K20" s="8">
        <v>1140</v>
      </c>
      <c r="L20" s="143"/>
      <c r="M20" s="30"/>
      <c r="N20" s="7"/>
      <c r="O20" s="8"/>
      <c r="P20" s="143"/>
      <c r="Q20" s="30"/>
      <c r="R20" s="7"/>
      <c r="S20" s="8"/>
      <c r="T20" s="143"/>
      <c r="U20" s="30"/>
      <c r="V20" s="7"/>
      <c r="W20" s="8"/>
      <c r="X20" s="143"/>
      <c r="Y20" s="30"/>
      <c r="Z20" s="7"/>
      <c r="AA20" s="8"/>
      <c r="AB20" s="143"/>
    </row>
    <row r="21" spans="1:28" ht="12.95" customHeight="1" x14ac:dyDescent="0.15">
      <c r="A21" s="34"/>
      <c r="B21" s="7"/>
      <c r="C21" s="8"/>
      <c r="D21" s="143"/>
      <c r="E21" s="30"/>
      <c r="F21" s="7"/>
      <c r="G21" s="8"/>
      <c r="H21" s="143"/>
      <c r="I21" s="30"/>
      <c r="J21" s="7"/>
      <c r="K21" s="8"/>
      <c r="L21" s="143"/>
      <c r="M21" s="30"/>
      <c r="N21" s="7"/>
      <c r="O21" s="8"/>
      <c r="P21" s="143"/>
      <c r="Q21" s="30"/>
      <c r="R21" s="7"/>
      <c r="S21" s="8"/>
      <c r="T21" s="143"/>
      <c r="U21" s="30"/>
      <c r="V21" s="7"/>
      <c r="W21" s="8"/>
      <c r="X21" s="143"/>
      <c r="Y21" s="30"/>
      <c r="Z21" s="7"/>
      <c r="AA21" s="8"/>
      <c r="AB21" s="143"/>
    </row>
    <row r="22" spans="1:28" ht="12.95" customHeight="1" x14ac:dyDescent="0.15">
      <c r="A22" s="34"/>
      <c r="B22" s="7"/>
      <c r="C22" s="8"/>
      <c r="D22" s="143"/>
      <c r="E22" s="30"/>
      <c r="F22" s="7"/>
      <c r="G22" s="8"/>
      <c r="H22" s="143"/>
      <c r="I22" s="30"/>
      <c r="J22" s="7"/>
      <c r="K22" s="8"/>
      <c r="L22" s="143"/>
      <c r="M22" s="30"/>
      <c r="N22" s="7"/>
      <c r="O22" s="8"/>
      <c r="P22" s="143"/>
      <c r="Q22" s="30"/>
      <c r="R22" s="7"/>
      <c r="S22" s="8"/>
      <c r="T22" s="143"/>
      <c r="U22" s="30"/>
      <c r="V22" s="7"/>
      <c r="W22" s="8"/>
      <c r="X22" s="143"/>
      <c r="Y22" s="30"/>
      <c r="Z22" s="7"/>
      <c r="AA22" s="8"/>
      <c r="AB22" s="143"/>
    </row>
    <row r="23" spans="1:28" ht="12.95" customHeight="1" x14ac:dyDescent="0.15">
      <c r="A23" s="34"/>
      <c r="B23" s="7"/>
      <c r="C23" s="8"/>
      <c r="D23" s="143"/>
      <c r="E23" s="30"/>
      <c r="F23" s="7"/>
      <c r="G23" s="8"/>
      <c r="H23" s="143"/>
      <c r="I23" s="30"/>
      <c r="J23" s="7"/>
      <c r="K23" s="8"/>
      <c r="L23" s="143"/>
      <c r="M23" s="30"/>
      <c r="N23" s="7"/>
      <c r="O23" s="8"/>
      <c r="P23" s="143"/>
      <c r="Q23" s="30"/>
      <c r="R23" s="7"/>
      <c r="S23" s="8"/>
      <c r="T23" s="143"/>
      <c r="U23" s="30"/>
      <c r="V23" s="7"/>
      <c r="W23" s="8"/>
      <c r="X23" s="143"/>
      <c r="Y23" s="30"/>
      <c r="Z23" s="7"/>
      <c r="AA23" s="8"/>
      <c r="AB23" s="143"/>
    </row>
    <row r="24" spans="1:28" ht="12.95" customHeight="1" x14ac:dyDescent="0.15">
      <c r="A24" s="34"/>
      <c r="B24" s="7"/>
      <c r="C24" s="8"/>
      <c r="D24" s="143"/>
      <c r="E24" s="30"/>
      <c r="F24" s="7"/>
      <c r="G24" s="8"/>
      <c r="H24" s="143"/>
      <c r="I24" s="30"/>
      <c r="J24" s="7"/>
      <c r="K24" s="8"/>
      <c r="L24" s="143"/>
      <c r="M24" s="30"/>
      <c r="N24" s="7"/>
      <c r="O24" s="8"/>
      <c r="P24" s="143"/>
      <c r="Q24" s="30"/>
      <c r="R24" s="7"/>
      <c r="S24" s="8"/>
      <c r="T24" s="143"/>
      <c r="U24" s="30"/>
      <c r="V24" s="7"/>
      <c r="W24" s="8"/>
      <c r="X24" s="143"/>
      <c r="Y24" s="30"/>
      <c r="Z24" s="7"/>
      <c r="AA24" s="8"/>
      <c r="AB24" s="143"/>
    </row>
    <row r="25" spans="1:28" ht="12.95" customHeight="1" x14ac:dyDescent="0.15">
      <c r="A25" s="34"/>
      <c r="B25" s="7"/>
      <c r="C25" s="8"/>
      <c r="D25" s="143"/>
      <c r="E25" s="30"/>
      <c r="F25" s="7"/>
      <c r="G25" s="8"/>
      <c r="H25" s="143"/>
      <c r="I25" s="30"/>
      <c r="J25" s="7"/>
      <c r="K25" s="8"/>
      <c r="L25" s="143"/>
      <c r="M25" s="30"/>
      <c r="N25" s="7"/>
      <c r="O25" s="8"/>
      <c r="P25" s="143"/>
      <c r="Q25" s="30"/>
      <c r="R25" s="7"/>
      <c r="S25" s="8"/>
      <c r="T25" s="143"/>
      <c r="U25" s="30"/>
      <c r="V25" s="7"/>
      <c r="W25" s="8"/>
      <c r="X25" s="143"/>
      <c r="Y25" s="30"/>
      <c r="Z25" s="7"/>
      <c r="AA25" s="8"/>
      <c r="AB25" s="143"/>
    </row>
    <row r="26" spans="1:28" ht="12.95" customHeight="1" x14ac:dyDescent="0.15">
      <c r="A26" s="31"/>
      <c r="B26" s="7"/>
      <c r="C26" s="8"/>
      <c r="D26" s="143"/>
      <c r="E26" s="38"/>
      <c r="F26" s="7"/>
      <c r="G26" s="8"/>
      <c r="H26" s="143"/>
      <c r="I26" s="30"/>
      <c r="J26" s="7"/>
      <c r="K26" s="8"/>
      <c r="L26" s="143"/>
      <c r="M26" s="30"/>
      <c r="N26" s="7"/>
      <c r="O26" s="8"/>
      <c r="P26" s="143"/>
      <c r="Q26" s="30"/>
      <c r="R26" s="7"/>
      <c r="S26" s="8"/>
      <c r="T26" s="143"/>
      <c r="U26" s="30"/>
      <c r="V26" s="7"/>
      <c r="W26" s="8"/>
      <c r="X26" s="143"/>
      <c r="Y26" s="30"/>
      <c r="Z26" s="7"/>
      <c r="AA26" s="8"/>
      <c r="AB26" s="143"/>
    </row>
    <row r="27" spans="1:28" ht="12.95" customHeight="1" x14ac:dyDescent="0.15">
      <c r="A27" s="32"/>
      <c r="B27" s="13" t="s">
        <v>71</v>
      </c>
      <c r="C27" s="11">
        <f>SUM(C8:C26)</f>
        <v>4400</v>
      </c>
      <c r="D27" s="12">
        <f>SUM(D8:D26)</f>
        <v>0</v>
      </c>
      <c r="E27" s="32"/>
      <c r="F27" s="13" t="s">
        <v>71</v>
      </c>
      <c r="G27" s="11">
        <f>SUM(G8:G26)</f>
        <v>6100</v>
      </c>
      <c r="H27" s="12">
        <f>SUM(H8:H26)</f>
        <v>0</v>
      </c>
      <c r="I27" s="32"/>
      <c r="J27" s="13" t="s">
        <v>71</v>
      </c>
      <c r="K27" s="11">
        <f>SUM(K8:K26)</f>
        <v>4730</v>
      </c>
      <c r="L27" s="12">
        <f>SUM(L8:L26)</f>
        <v>0</v>
      </c>
      <c r="M27" s="32"/>
      <c r="N27" s="13"/>
      <c r="O27" s="11"/>
      <c r="P27" s="12"/>
      <c r="Q27" s="32"/>
      <c r="R27" s="13" t="s">
        <v>71</v>
      </c>
      <c r="S27" s="11">
        <f>SUM(S8:S26)</f>
        <v>1700</v>
      </c>
      <c r="T27" s="12">
        <f>SUM(T8:T26)</f>
        <v>0</v>
      </c>
      <c r="U27" s="32"/>
      <c r="V27" s="13"/>
      <c r="W27" s="11"/>
      <c r="X27" s="12"/>
      <c r="Y27" s="32"/>
      <c r="Z27" s="13"/>
      <c r="AA27" s="11"/>
      <c r="AB27" s="12"/>
    </row>
    <row r="28" spans="1:28" ht="12.95" customHeight="1" x14ac:dyDescent="0.15">
      <c r="A28" s="45"/>
      <c r="B28" s="61" t="s">
        <v>209</v>
      </c>
      <c r="C28" s="46"/>
      <c r="D28" s="47"/>
      <c r="E28" s="200"/>
      <c r="F28" s="60"/>
      <c r="G28" s="46"/>
      <c r="H28" s="47"/>
      <c r="I28" s="56"/>
      <c r="J28" s="56"/>
      <c r="K28" s="57" t="s">
        <v>201</v>
      </c>
      <c r="L28" s="58">
        <f>C35+G35+K35+O35+S35+W35+AA35</f>
        <v>7850</v>
      </c>
      <c r="M28" s="56"/>
      <c r="N28" s="56"/>
      <c r="O28" s="57" t="s">
        <v>202</v>
      </c>
      <c r="P28" s="201">
        <f>D35+H35+L35+P35+T35+X35+AB35</f>
        <v>0</v>
      </c>
      <c r="Q28" s="48"/>
      <c r="R28" s="49"/>
      <c r="S28" s="50"/>
      <c r="T28" s="51"/>
      <c r="U28" s="48"/>
      <c r="V28" s="49"/>
      <c r="W28" s="216"/>
      <c r="X28" s="217"/>
      <c r="Y28" s="48"/>
      <c r="Z28" s="216"/>
      <c r="AA28" s="216"/>
      <c r="AB28" s="206"/>
    </row>
    <row r="29" spans="1:28" ht="12.95" customHeight="1" x14ac:dyDescent="0.15">
      <c r="A29" s="30"/>
      <c r="B29" s="7" t="s">
        <v>81</v>
      </c>
      <c r="C29" s="24">
        <v>490</v>
      </c>
      <c r="D29" s="143"/>
      <c r="E29" s="38"/>
      <c r="F29" s="7" t="s">
        <v>551</v>
      </c>
      <c r="G29" s="24">
        <v>2340</v>
      </c>
      <c r="H29" s="143"/>
      <c r="I29" s="30"/>
      <c r="J29" s="7" t="s">
        <v>551</v>
      </c>
      <c r="K29" s="24">
        <v>410</v>
      </c>
      <c r="L29" s="143"/>
      <c r="M29" s="30"/>
      <c r="N29" s="7"/>
      <c r="O29" s="24"/>
      <c r="P29" s="143"/>
      <c r="Q29" s="30"/>
      <c r="R29" s="7" t="s">
        <v>46</v>
      </c>
      <c r="S29" s="24">
        <v>480</v>
      </c>
      <c r="T29" s="143"/>
      <c r="U29" s="30"/>
      <c r="V29" s="7"/>
      <c r="W29" s="24"/>
      <c r="X29" s="143"/>
      <c r="Y29" s="30"/>
      <c r="Z29" s="7"/>
      <c r="AA29" s="24"/>
      <c r="AB29" s="143"/>
    </row>
    <row r="30" spans="1:28" ht="12.95" customHeight="1" x14ac:dyDescent="0.15">
      <c r="A30" s="30"/>
      <c r="B30" s="7"/>
      <c r="C30" s="8"/>
      <c r="D30" s="143"/>
      <c r="E30" s="38"/>
      <c r="F30" s="70" t="s">
        <v>526</v>
      </c>
      <c r="G30" s="8"/>
      <c r="H30" s="143"/>
      <c r="I30" s="38"/>
      <c r="J30" s="7" t="s">
        <v>552</v>
      </c>
      <c r="K30" s="8">
        <v>1160</v>
      </c>
      <c r="L30" s="143"/>
      <c r="M30" s="38"/>
      <c r="N30" s="7"/>
      <c r="O30" s="8"/>
      <c r="P30" s="143"/>
      <c r="Q30" s="38"/>
      <c r="R30" s="7"/>
      <c r="S30" s="8"/>
      <c r="T30" s="143"/>
      <c r="U30" s="38"/>
      <c r="V30" s="7"/>
      <c r="W30" s="8"/>
      <c r="X30" s="143"/>
      <c r="Y30" s="38"/>
      <c r="Z30" s="7"/>
      <c r="AA30" s="8"/>
      <c r="AB30" s="143"/>
    </row>
    <row r="31" spans="1:28" ht="12.95" customHeight="1" x14ac:dyDescent="0.15">
      <c r="A31" s="30"/>
      <c r="B31" s="7"/>
      <c r="C31" s="8"/>
      <c r="D31" s="143"/>
      <c r="E31" s="38"/>
      <c r="F31" s="7"/>
      <c r="G31" s="8"/>
      <c r="H31" s="143"/>
      <c r="I31" s="38"/>
      <c r="J31" s="7"/>
      <c r="K31" s="8"/>
      <c r="L31" s="143"/>
      <c r="M31" s="38"/>
      <c r="N31" s="7"/>
      <c r="O31" s="8"/>
      <c r="P31" s="143"/>
      <c r="Q31" s="38"/>
      <c r="R31" s="7"/>
      <c r="S31" s="8"/>
      <c r="T31" s="143"/>
      <c r="U31" s="38"/>
      <c r="V31" s="7"/>
      <c r="W31" s="8"/>
      <c r="X31" s="143"/>
      <c r="Y31" s="38"/>
      <c r="Z31" s="7"/>
      <c r="AA31" s="8"/>
      <c r="AB31" s="143"/>
    </row>
    <row r="32" spans="1:28" ht="12.95" customHeight="1" x14ac:dyDescent="0.15">
      <c r="A32" s="30"/>
      <c r="B32" s="7" t="s">
        <v>70</v>
      </c>
      <c r="C32" s="8">
        <v>960</v>
      </c>
      <c r="D32" s="143"/>
      <c r="E32" s="38"/>
      <c r="F32" s="7" t="s">
        <v>70</v>
      </c>
      <c r="G32" s="8">
        <v>480</v>
      </c>
      <c r="H32" s="143"/>
      <c r="I32" s="38"/>
      <c r="J32" s="7" t="s">
        <v>553</v>
      </c>
      <c r="K32" s="8">
        <v>500</v>
      </c>
      <c r="L32" s="143"/>
      <c r="M32" s="38"/>
      <c r="N32" s="7"/>
      <c r="O32" s="8"/>
      <c r="P32" s="143"/>
      <c r="Q32" s="38"/>
      <c r="R32" s="7" t="s">
        <v>70</v>
      </c>
      <c r="S32" s="8">
        <v>220</v>
      </c>
      <c r="T32" s="143"/>
      <c r="U32" s="38"/>
      <c r="V32" s="7"/>
      <c r="W32" s="8"/>
      <c r="X32" s="143"/>
      <c r="Y32" s="38"/>
      <c r="Z32" s="7"/>
      <c r="AA32" s="8"/>
      <c r="AB32" s="143"/>
    </row>
    <row r="33" spans="1:28" ht="12.95" customHeight="1" x14ac:dyDescent="0.15">
      <c r="A33" s="30"/>
      <c r="B33" s="7" t="s">
        <v>82</v>
      </c>
      <c r="C33" s="8">
        <v>300</v>
      </c>
      <c r="D33" s="143"/>
      <c r="E33" s="38"/>
      <c r="F33" s="7" t="s">
        <v>646</v>
      </c>
      <c r="G33" s="8">
        <v>220</v>
      </c>
      <c r="H33" s="143"/>
      <c r="I33" s="38"/>
      <c r="J33" s="7" t="s">
        <v>554</v>
      </c>
      <c r="K33" s="8">
        <v>170</v>
      </c>
      <c r="L33" s="143"/>
      <c r="M33" s="38"/>
      <c r="N33" s="7"/>
      <c r="O33" s="8"/>
      <c r="P33" s="143"/>
      <c r="Q33" s="38"/>
      <c r="R33" s="7" t="s">
        <v>646</v>
      </c>
      <c r="S33" s="8">
        <v>120</v>
      </c>
      <c r="T33" s="143"/>
      <c r="U33" s="38"/>
      <c r="V33" s="7"/>
      <c r="W33" s="8"/>
      <c r="X33" s="143"/>
      <c r="Y33" s="38"/>
      <c r="Z33" s="7"/>
      <c r="AA33" s="8"/>
      <c r="AB33" s="143"/>
    </row>
    <row r="34" spans="1:28" ht="12.95" customHeight="1" x14ac:dyDescent="0.15">
      <c r="A34" s="31"/>
      <c r="B34" s="7"/>
      <c r="C34" s="8"/>
      <c r="D34" s="143"/>
      <c r="E34" s="38"/>
      <c r="F34" s="7"/>
      <c r="G34" s="8"/>
      <c r="H34" s="143"/>
      <c r="I34" s="38"/>
      <c r="J34" s="7"/>
      <c r="K34" s="8"/>
      <c r="L34" s="143"/>
      <c r="M34" s="38"/>
      <c r="N34" s="7"/>
      <c r="O34" s="8"/>
      <c r="P34" s="143"/>
      <c r="Q34" s="38"/>
      <c r="R34" s="7"/>
      <c r="S34" s="8"/>
      <c r="T34" s="143"/>
      <c r="U34" s="38"/>
      <c r="V34" s="7"/>
      <c r="W34" s="8"/>
      <c r="X34" s="143"/>
      <c r="Y34" s="38"/>
      <c r="Z34" s="7"/>
      <c r="AA34" s="8"/>
      <c r="AB34" s="143"/>
    </row>
    <row r="35" spans="1:28" ht="12.95" customHeight="1" x14ac:dyDescent="0.15">
      <c r="A35" s="32"/>
      <c r="B35" s="13" t="s">
        <v>71</v>
      </c>
      <c r="C35" s="11">
        <f>SUM(C29:C34)</f>
        <v>1750</v>
      </c>
      <c r="D35" s="12">
        <f>SUM(D29:D34)</f>
        <v>0</v>
      </c>
      <c r="E35" s="32"/>
      <c r="F35" s="13" t="s">
        <v>71</v>
      </c>
      <c r="G35" s="11">
        <f>SUM(G29:G34)</f>
        <v>3040</v>
      </c>
      <c r="H35" s="12">
        <f>SUM(H29:H34)</f>
        <v>0</v>
      </c>
      <c r="I35" s="32"/>
      <c r="J35" s="13" t="s">
        <v>71</v>
      </c>
      <c r="K35" s="11">
        <f>SUM(K29:K34)</f>
        <v>2240</v>
      </c>
      <c r="L35" s="12">
        <f>SUM(L29:L34)</f>
        <v>0</v>
      </c>
      <c r="M35" s="32"/>
      <c r="N35" s="13"/>
      <c r="O35" s="11"/>
      <c r="P35" s="12"/>
      <c r="Q35" s="32"/>
      <c r="R35" s="13" t="s">
        <v>71</v>
      </c>
      <c r="S35" s="11">
        <f>SUM(S29:S34)</f>
        <v>820</v>
      </c>
      <c r="T35" s="12">
        <f>SUM(T29:T34)</f>
        <v>0</v>
      </c>
      <c r="U35" s="32"/>
      <c r="V35" s="13"/>
      <c r="W35" s="11"/>
      <c r="X35" s="12"/>
      <c r="Y35" s="32"/>
      <c r="Z35" s="13"/>
      <c r="AA35" s="11"/>
      <c r="AB35" s="12"/>
    </row>
    <row r="36" spans="1:28" ht="12.95" customHeight="1" x14ac:dyDescent="0.15">
      <c r="A36" s="45"/>
      <c r="B36" s="61" t="s">
        <v>210</v>
      </c>
      <c r="C36" s="46"/>
      <c r="D36" s="47"/>
      <c r="E36" s="200"/>
      <c r="F36" s="60"/>
      <c r="G36" s="46"/>
      <c r="H36" s="47"/>
      <c r="I36" s="56"/>
      <c r="J36" s="56"/>
      <c r="K36" s="57" t="s">
        <v>203</v>
      </c>
      <c r="L36" s="58">
        <f>C43+G43+K43+O43+S43+W43+AA43</f>
        <v>4430</v>
      </c>
      <c r="M36" s="56"/>
      <c r="N36" s="56"/>
      <c r="O36" s="57" t="s">
        <v>204</v>
      </c>
      <c r="P36" s="201">
        <f>D43+H43+L43+P43+T43+X43+AB43</f>
        <v>0</v>
      </c>
      <c r="Q36" s="48"/>
      <c r="R36" s="49"/>
      <c r="S36" s="50"/>
      <c r="T36" s="51"/>
      <c r="U36" s="48"/>
      <c r="V36" s="49"/>
      <c r="W36" s="216"/>
      <c r="X36" s="217"/>
      <c r="Y36" s="48"/>
      <c r="Z36" s="216"/>
      <c r="AA36" s="216"/>
      <c r="AB36" s="206"/>
    </row>
    <row r="37" spans="1:28" ht="12.95" customHeight="1" x14ac:dyDescent="0.15">
      <c r="A37" s="30"/>
      <c r="B37" s="7" t="s">
        <v>584</v>
      </c>
      <c r="C37" s="8">
        <v>1560</v>
      </c>
      <c r="D37" s="143"/>
      <c r="E37" s="38"/>
      <c r="F37" s="7"/>
      <c r="G37" s="8"/>
      <c r="H37" s="143"/>
      <c r="I37" s="38"/>
      <c r="J37" s="7" t="s">
        <v>555</v>
      </c>
      <c r="K37" s="8">
        <v>690</v>
      </c>
      <c r="L37" s="143"/>
      <c r="M37" s="38"/>
      <c r="N37" s="7"/>
      <c r="O37" s="8"/>
      <c r="P37" s="143"/>
      <c r="Q37" s="38"/>
      <c r="R37" s="16" t="s">
        <v>629</v>
      </c>
      <c r="S37" s="17">
        <v>220</v>
      </c>
      <c r="T37" s="143"/>
      <c r="U37" s="38"/>
      <c r="V37" s="7"/>
      <c r="W37" s="8"/>
      <c r="X37" s="143"/>
      <c r="Y37" s="38"/>
      <c r="Z37" s="7"/>
      <c r="AA37" s="8"/>
      <c r="AB37" s="143"/>
    </row>
    <row r="38" spans="1:28" ht="12.95" customHeight="1" x14ac:dyDescent="0.15">
      <c r="A38" s="30"/>
      <c r="B38" s="7" t="s">
        <v>555</v>
      </c>
      <c r="C38" s="8">
        <v>1810</v>
      </c>
      <c r="D38" s="143"/>
      <c r="E38" s="38"/>
      <c r="F38" s="7"/>
      <c r="G38" s="24"/>
      <c r="H38" s="143"/>
      <c r="I38" s="38"/>
      <c r="J38" s="7"/>
      <c r="K38" s="8"/>
      <c r="L38" s="143"/>
      <c r="M38" s="38"/>
      <c r="N38" s="7"/>
      <c r="O38" s="8"/>
      <c r="P38" s="143"/>
      <c r="Q38" s="38"/>
      <c r="R38" s="16" t="s">
        <v>630</v>
      </c>
      <c r="S38" s="17">
        <v>150</v>
      </c>
      <c r="T38" s="143"/>
      <c r="U38" s="38"/>
      <c r="V38" s="7"/>
      <c r="W38" s="8"/>
      <c r="X38" s="143"/>
      <c r="Y38" s="38"/>
      <c r="Z38" s="7"/>
      <c r="AA38" s="8"/>
      <c r="AB38" s="143"/>
    </row>
    <row r="39" spans="1:28" ht="12.95" customHeight="1" x14ac:dyDescent="0.15">
      <c r="A39" s="34"/>
      <c r="B39" s="16"/>
      <c r="C39" s="17"/>
      <c r="D39" s="145"/>
      <c r="E39" s="37"/>
      <c r="F39" s="7"/>
      <c r="G39" s="24"/>
      <c r="H39" s="145"/>
      <c r="I39" s="37"/>
      <c r="J39" s="16"/>
      <c r="K39" s="17"/>
      <c r="L39" s="145"/>
      <c r="M39" s="37"/>
      <c r="N39" s="16"/>
      <c r="O39" s="17"/>
      <c r="P39" s="145"/>
      <c r="Q39" s="37"/>
      <c r="R39" s="7"/>
      <c r="S39" s="24"/>
      <c r="T39" s="145"/>
      <c r="U39" s="37"/>
      <c r="V39" s="16"/>
      <c r="W39" s="17"/>
      <c r="X39" s="145"/>
      <c r="Y39" s="37"/>
      <c r="Z39" s="7"/>
      <c r="AA39" s="8"/>
      <c r="AB39" s="145"/>
    </row>
    <row r="40" spans="1:28" ht="12.95" customHeight="1" x14ac:dyDescent="0.15">
      <c r="A40" s="34"/>
      <c r="B40" s="16"/>
      <c r="C40" s="17"/>
      <c r="D40" s="145"/>
      <c r="E40" s="37"/>
      <c r="F40" s="7"/>
      <c r="G40" s="24"/>
      <c r="H40" s="145"/>
      <c r="I40" s="37"/>
      <c r="J40" s="16"/>
      <c r="K40" s="17"/>
      <c r="L40" s="145"/>
      <c r="M40" s="37"/>
      <c r="N40" s="16"/>
      <c r="O40" s="17"/>
      <c r="P40" s="145"/>
      <c r="Q40" s="37"/>
      <c r="R40" s="16"/>
      <c r="S40" s="17"/>
      <c r="T40" s="145"/>
      <c r="U40" s="37"/>
      <c r="V40" s="16"/>
      <c r="W40" s="17"/>
      <c r="X40" s="145"/>
      <c r="Y40" s="37"/>
      <c r="Z40" s="7"/>
      <c r="AA40" s="8"/>
      <c r="AB40" s="145"/>
    </row>
    <row r="41" spans="1:28" ht="12.95" customHeight="1" x14ac:dyDescent="0.15">
      <c r="A41" s="34"/>
      <c r="B41" s="16"/>
      <c r="C41" s="17"/>
      <c r="D41" s="145"/>
      <c r="E41" s="37"/>
      <c r="F41" s="7"/>
      <c r="G41" s="24"/>
      <c r="H41" s="145"/>
      <c r="I41" s="37"/>
      <c r="J41" s="16"/>
      <c r="K41" s="17"/>
      <c r="L41" s="145"/>
      <c r="M41" s="37"/>
      <c r="N41" s="16"/>
      <c r="O41" s="17"/>
      <c r="P41" s="145"/>
      <c r="Q41" s="37"/>
      <c r="R41" s="16"/>
      <c r="S41" s="17"/>
      <c r="T41" s="145"/>
      <c r="U41" s="37"/>
      <c r="V41" s="16"/>
      <c r="W41" s="17"/>
      <c r="X41" s="145"/>
      <c r="Y41" s="37"/>
      <c r="Z41" s="7"/>
      <c r="AA41" s="8"/>
      <c r="AB41" s="145"/>
    </row>
    <row r="42" spans="1:28" ht="12.95" customHeight="1" x14ac:dyDescent="0.15">
      <c r="A42" s="34"/>
      <c r="B42" s="16"/>
      <c r="C42" s="17"/>
      <c r="D42" s="145"/>
      <c r="E42" s="37"/>
      <c r="F42" s="7"/>
      <c r="G42" s="24"/>
      <c r="H42" s="145"/>
      <c r="I42" s="37"/>
      <c r="J42" s="16"/>
      <c r="K42" s="17"/>
      <c r="L42" s="145"/>
      <c r="M42" s="37"/>
      <c r="N42" s="16"/>
      <c r="O42" s="17"/>
      <c r="P42" s="145"/>
      <c r="Q42" s="37"/>
      <c r="R42" s="7"/>
      <c r="S42" s="24"/>
      <c r="T42" s="145"/>
      <c r="U42" s="37"/>
      <c r="V42" s="16"/>
      <c r="W42" s="17"/>
      <c r="X42" s="145"/>
      <c r="Y42" s="37"/>
      <c r="Z42" s="7"/>
      <c r="AA42" s="8"/>
      <c r="AB42" s="145"/>
    </row>
    <row r="43" spans="1:28" ht="12.95" customHeight="1" x14ac:dyDescent="0.15">
      <c r="A43" s="32"/>
      <c r="B43" s="13" t="s">
        <v>71</v>
      </c>
      <c r="C43" s="11">
        <f>SUM(C37:C42)</f>
        <v>3370</v>
      </c>
      <c r="D43" s="12">
        <f>SUM(D37:D42)</f>
        <v>0</v>
      </c>
      <c r="E43" s="32"/>
      <c r="F43" s="13"/>
      <c r="G43" s="11"/>
      <c r="H43" s="12"/>
      <c r="I43" s="32"/>
      <c r="J43" s="13" t="s">
        <v>71</v>
      </c>
      <c r="K43" s="11">
        <f>SUM(K37:K42)</f>
        <v>690</v>
      </c>
      <c r="L43" s="12">
        <f>SUM(L37:L42)</f>
        <v>0</v>
      </c>
      <c r="M43" s="32"/>
      <c r="N43" s="13"/>
      <c r="O43" s="11"/>
      <c r="P43" s="12"/>
      <c r="Q43" s="32"/>
      <c r="R43" s="13" t="s">
        <v>71</v>
      </c>
      <c r="S43" s="11">
        <f>SUM(S37:S42)</f>
        <v>370</v>
      </c>
      <c r="T43" s="12">
        <f>SUM(T37:T42)</f>
        <v>0</v>
      </c>
      <c r="U43" s="32"/>
      <c r="V43" s="13"/>
      <c r="W43" s="11"/>
      <c r="X43" s="12"/>
      <c r="Y43" s="32"/>
      <c r="Z43" s="13"/>
      <c r="AA43" s="11"/>
      <c r="AB43" s="12"/>
    </row>
    <row r="44" spans="1:28" ht="12.95" customHeight="1" x14ac:dyDescent="0.15">
      <c r="A44" s="45"/>
      <c r="B44" s="61" t="s">
        <v>211</v>
      </c>
      <c r="C44" s="46"/>
      <c r="D44" s="47"/>
      <c r="E44" s="200"/>
      <c r="F44" s="60"/>
      <c r="G44" s="46"/>
      <c r="H44" s="47"/>
      <c r="I44" s="56"/>
      <c r="J44" s="56"/>
      <c r="K44" s="57" t="s">
        <v>205</v>
      </c>
      <c r="L44" s="58">
        <f>C51+G51+K51+O51+S51+W51+AA51</f>
        <v>6240</v>
      </c>
      <c r="M44" s="56"/>
      <c r="N44" s="56"/>
      <c r="O44" s="57" t="s">
        <v>206</v>
      </c>
      <c r="P44" s="201">
        <f>D51+H51+L51+P51+T51+X51+AB51</f>
        <v>0</v>
      </c>
      <c r="Q44" s="48"/>
      <c r="R44" s="49"/>
      <c r="S44" s="50"/>
      <c r="T44" s="51"/>
      <c r="U44" s="48"/>
      <c r="V44" s="49"/>
      <c r="W44" s="216"/>
      <c r="X44" s="217"/>
      <c r="Y44" s="48"/>
      <c r="Z44" s="216"/>
      <c r="AA44" s="216"/>
      <c r="AB44" s="206"/>
    </row>
    <row r="45" spans="1:28" ht="12.95" customHeight="1" x14ac:dyDescent="0.15">
      <c r="A45" s="34"/>
      <c r="B45" s="16" t="s">
        <v>649</v>
      </c>
      <c r="C45" s="23">
        <v>2410</v>
      </c>
      <c r="D45" s="145"/>
      <c r="E45" s="37"/>
      <c r="F45" s="16" t="s">
        <v>603</v>
      </c>
      <c r="G45" s="23">
        <v>1770</v>
      </c>
      <c r="H45" s="145"/>
      <c r="I45" s="37"/>
      <c r="J45" s="16" t="s">
        <v>556</v>
      </c>
      <c r="K45" s="23">
        <v>420</v>
      </c>
      <c r="L45" s="145"/>
      <c r="M45" s="37"/>
      <c r="N45" s="16"/>
      <c r="O45" s="23"/>
      <c r="P45" s="145"/>
      <c r="Q45" s="37"/>
      <c r="R45" s="16" t="s">
        <v>604</v>
      </c>
      <c r="S45" s="23">
        <v>460</v>
      </c>
      <c r="T45" s="145"/>
      <c r="U45" s="37"/>
      <c r="V45" s="16"/>
      <c r="W45" s="23"/>
      <c r="X45" s="145"/>
      <c r="Y45" s="37"/>
      <c r="Z45" s="16"/>
      <c r="AA45" s="23"/>
      <c r="AB45" s="145"/>
    </row>
    <row r="46" spans="1:28" ht="12.95" customHeight="1" x14ac:dyDescent="0.15">
      <c r="A46" s="30"/>
      <c r="B46" s="16"/>
      <c r="C46" s="23"/>
      <c r="D46" s="145"/>
      <c r="E46" s="37"/>
      <c r="F46" s="16"/>
      <c r="G46" s="23"/>
      <c r="H46" s="145"/>
      <c r="I46" s="37"/>
      <c r="J46" s="16"/>
      <c r="K46" s="23"/>
      <c r="L46" s="145"/>
      <c r="M46" s="37"/>
      <c r="N46" s="16"/>
      <c r="O46" s="23"/>
      <c r="P46" s="145"/>
      <c r="Q46" s="37"/>
      <c r="R46" s="16"/>
      <c r="S46" s="23"/>
      <c r="T46" s="145"/>
      <c r="U46" s="37"/>
      <c r="V46" s="16"/>
      <c r="W46" s="23"/>
      <c r="X46" s="145"/>
      <c r="Y46" s="37"/>
      <c r="Z46" s="16"/>
      <c r="AA46" s="23"/>
      <c r="AB46" s="145"/>
    </row>
    <row r="47" spans="1:28" ht="12.95" customHeight="1" x14ac:dyDescent="0.15">
      <c r="A47" s="34"/>
      <c r="B47" s="16"/>
      <c r="C47" s="23"/>
      <c r="D47" s="145"/>
      <c r="E47" s="37"/>
      <c r="F47" s="16"/>
      <c r="G47" s="23"/>
      <c r="H47" s="145"/>
      <c r="I47" s="37"/>
      <c r="J47" s="16" t="s">
        <v>557</v>
      </c>
      <c r="K47" s="23">
        <v>1180</v>
      </c>
      <c r="L47" s="145"/>
      <c r="M47" s="37"/>
      <c r="N47" s="16"/>
      <c r="O47" s="23"/>
      <c r="P47" s="145"/>
      <c r="Q47" s="37"/>
      <c r="R47" s="16"/>
      <c r="S47" s="23"/>
      <c r="T47" s="145"/>
      <c r="U47" s="37"/>
      <c r="V47" s="16"/>
      <c r="W47" s="23"/>
      <c r="X47" s="145"/>
      <c r="Y47" s="37"/>
      <c r="Z47" s="16"/>
      <c r="AA47" s="23"/>
      <c r="AB47" s="145"/>
    </row>
    <row r="48" spans="1:28" ht="12.95" customHeight="1" x14ac:dyDescent="0.15">
      <c r="A48" s="34"/>
      <c r="B48" s="16"/>
      <c r="C48" s="23"/>
      <c r="D48" s="145"/>
      <c r="E48" s="37"/>
      <c r="F48" s="16"/>
      <c r="G48" s="23"/>
      <c r="H48" s="145"/>
      <c r="I48" s="37"/>
      <c r="J48" s="16"/>
      <c r="K48" s="23"/>
      <c r="L48" s="145"/>
      <c r="M48" s="37"/>
      <c r="N48" s="16"/>
      <c r="O48" s="23"/>
      <c r="P48" s="145"/>
      <c r="Q48" s="37"/>
      <c r="R48" s="16"/>
      <c r="S48" s="23"/>
      <c r="T48" s="145"/>
      <c r="U48" s="37"/>
      <c r="V48" s="16"/>
      <c r="W48" s="23"/>
      <c r="X48" s="145"/>
      <c r="Y48" s="37"/>
      <c r="Z48" s="16"/>
      <c r="AA48" s="23"/>
      <c r="AB48" s="145"/>
    </row>
    <row r="49" spans="1:28" ht="12.95" customHeight="1" x14ac:dyDescent="0.15">
      <c r="A49" s="34"/>
      <c r="B49" s="16"/>
      <c r="C49" s="23"/>
      <c r="D49" s="145"/>
      <c r="E49" s="37"/>
      <c r="F49" s="16"/>
      <c r="G49" s="23"/>
      <c r="H49" s="145"/>
      <c r="I49" s="37"/>
      <c r="J49" s="16"/>
      <c r="K49" s="23"/>
      <c r="L49" s="145"/>
      <c r="M49" s="37"/>
      <c r="N49" s="16"/>
      <c r="O49" s="23"/>
      <c r="P49" s="145"/>
      <c r="Q49" s="37"/>
      <c r="R49" s="16"/>
      <c r="S49" s="23"/>
      <c r="T49" s="145"/>
      <c r="U49" s="37"/>
      <c r="V49" s="16"/>
      <c r="W49" s="23"/>
      <c r="X49" s="145"/>
      <c r="Y49" s="37"/>
      <c r="Z49" s="16"/>
      <c r="AA49" s="23"/>
      <c r="AB49" s="145"/>
    </row>
    <row r="50" spans="1:28" ht="12.95" customHeight="1" x14ac:dyDescent="0.15">
      <c r="A50" s="31"/>
      <c r="B50" s="16"/>
      <c r="C50" s="23"/>
      <c r="D50" s="145"/>
      <c r="E50" s="37"/>
      <c r="F50" s="16"/>
      <c r="G50" s="23"/>
      <c r="H50" s="145"/>
      <c r="I50" s="37"/>
      <c r="J50" s="16"/>
      <c r="K50" s="23"/>
      <c r="L50" s="145"/>
      <c r="M50" s="37"/>
      <c r="N50" s="16"/>
      <c r="O50" s="23"/>
      <c r="P50" s="145"/>
      <c r="Q50" s="37"/>
      <c r="R50" s="16"/>
      <c r="S50" s="23"/>
      <c r="T50" s="145"/>
      <c r="U50" s="37"/>
      <c r="V50" s="16"/>
      <c r="W50" s="23"/>
      <c r="X50" s="145"/>
      <c r="Y50" s="37"/>
      <c r="Z50" s="16"/>
      <c r="AA50" s="23"/>
      <c r="AB50" s="145"/>
    </row>
    <row r="51" spans="1:28" ht="12.95" customHeight="1" x14ac:dyDescent="0.15">
      <c r="A51" s="32"/>
      <c r="B51" s="13" t="s">
        <v>71</v>
      </c>
      <c r="C51" s="11">
        <f>SUM(C45:C50)</f>
        <v>2410</v>
      </c>
      <c r="D51" s="12">
        <f>SUM(D45:D50)</f>
        <v>0</v>
      </c>
      <c r="E51" s="32"/>
      <c r="F51" s="13" t="s">
        <v>71</v>
      </c>
      <c r="G51" s="11">
        <f>SUM(G45:G50)</f>
        <v>1770</v>
      </c>
      <c r="H51" s="12">
        <f>SUM(H45:H50)</f>
        <v>0</v>
      </c>
      <c r="I51" s="32"/>
      <c r="J51" s="13" t="s">
        <v>71</v>
      </c>
      <c r="K51" s="11">
        <f>SUM(K45:K50)</f>
        <v>1600</v>
      </c>
      <c r="L51" s="12">
        <f>SUM(L45:L50)</f>
        <v>0</v>
      </c>
      <c r="M51" s="32"/>
      <c r="N51" s="13"/>
      <c r="O51" s="11"/>
      <c r="P51" s="12"/>
      <c r="Q51" s="32"/>
      <c r="R51" s="13" t="s">
        <v>71</v>
      </c>
      <c r="S51" s="11">
        <f>SUM(S45:S50)</f>
        <v>460</v>
      </c>
      <c r="T51" s="12">
        <f>SUM(T45:T50)</f>
        <v>0</v>
      </c>
      <c r="U51" s="32"/>
      <c r="V51" s="13"/>
      <c r="W51" s="11"/>
      <c r="X51" s="12"/>
      <c r="Y51" s="32"/>
      <c r="Z51" s="13"/>
      <c r="AA51" s="11"/>
      <c r="AB51" s="12"/>
    </row>
    <row r="52" spans="1:28" ht="12.95" customHeight="1" x14ac:dyDescent="0.15">
      <c r="B52" s="52" t="s">
        <v>317</v>
      </c>
      <c r="S52" s="66"/>
      <c r="W52" s="66"/>
      <c r="Y52" s="2"/>
      <c r="Z52" s="6"/>
      <c r="AA52" s="6"/>
      <c r="AB52" s="67" t="s">
        <v>598</v>
      </c>
    </row>
    <row r="53" spans="1:28" ht="15" customHeight="1" x14ac:dyDescent="0.15">
      <c r="B53" s="52" t="s">
        <v>637</v>
      </c>
    </row>
  </sheetData>
  <sheetProtection algorithmName="SHA-512" hashValue="oFmPo1ZMDHD0ITiyBKmLsNk2/PuMbwCX3a9SqDBiwrC9tUztk+4W+x5AxY9DAXxLge8fLLcLaZc55fPfbkZ3Pw==" saltValue="fH8fwtHDwJVWpvIP/x6RhQ==" spinCount="100000" sheet="1" objects="1" scenarios="1"/>
  <phoneticPr fontId="2"/>
  <pageMargins left="0.31496062992125984" right="0" top="0.35433070866141736" bottom="0" header="0.51181102362204722" footer="0.51181102362204722"/>
  <pageSetup paperSize="9" scale="9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43"/>
  <sheetViews>
    <sheetView zoomScaleNormal="100" zoomScaleSheetLayoutView="80" workbookViewId="0">
      <pane ySplit="5" topLeftCell="A6" activePane="bottomLeft" state="frozen"/>
      <selection activeCell="B3" sqref="B3"/>
      <selection pane="bottomLeft" activeCell="D17" sqref="D1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2026年1月</v>
      </c>
    </row>
    <row r="2" spans="1:30" ht="15" customHeight="1" x14ac:dyDescent="0.15">
      <c r="AB2" s="109" t="str">
        <f>山口1!AB2</f>
        <v>山口県部数表</v>
      </c>
    </row>
    <row r="3" spans="1:30" ht="15" customHeight="1" x14ac:dyDescent="0.15">
      <c r="AB3" s="110" t="s">
        <v>425</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11</v>
      </c>
      <c r="AD5" s="4"/>
    </row>
    <row r="6" spans="1:30" ht="15.95" customHeight="1" x14ac:dyDescent="0.15">
      <c r="A6" s="45"/>
      <c r="B6" s="61" t="s">
        <v>212</v>
      </c>
      <c r="C6" s="46"/>
      <c r="D6" s="47"/>
      <c r="E6" s="200"/>
      <c r="F6" s="60"/>
      <c r="G6" s="46"/>
      <c r="H6" s="47"/>
      <c r="I6" s="56"/>
      <c r="J6" s="56"/>
      <c r="K6" s="57" t="s">
        <v>207</v>
      </c>
      <c r="L6" s="58">
        <f>C11+G11+K11+O11+S11+W11+AA11</f>
        <v>3650</v>
      </c>
      <c r="M6" s="56"/>
      <c r="N6" s="56"/>
      <c r="O6" s="57" t="s">
        <v>208</v>
      </c>
      <c r="P6" s="201">
        <f>D11+H11+L11+P11+T11+X11+AB11</f>
        <v>0</v>
      </c>
      <c r="Q6" s="48"/>
      <c r="R6" s="49"/>
      <c r="S6" s="50"/>
      <c r="T6" s="51"/>
      <c r="U6" s="48"/>
      <c r="V6" s="49"/>
      <c r="W6" s="216"/>
      <c r="X6" s="217"/>
      <c r="Y6" s="48"/>
      <c r="Z6" s="216"/>
      <c r="AA6" s="216"/>
      <c r="AB6" s="206"/>
    </row>
    <row r="7" spans="1:30" ht="15.95" customHeight="1" x14ac:dyDescent="0.15">
      <c r="A7" s="34"/>
      <c r="B7" s="16"/>
      <c r="C7" s="23"/>
      <c r="D7" s="145"/>
      <c r="E7" s="37"/>
      <c r="F7" s="16" t="s">
        <v>613</v>
      </c>
      <c r="G7" s="23">
        <v>1870</v>
      </c>
      <c r="H7" s="145"/>
      <c r="I7" s="37"/>
      <c r="J7" s="16" t="s">
        <v>619</v>
      </c>
      <c r="K7" s="23">
        <v>1070</v>
      </c>
      <c r="L7" s="145"/>
      <c r="M7" s="37"/>
      <c r="N7" s="16"/>
      <c r="O7" s="23"/>
      <c r="P7" s="145"/>
      <c r="Q7" s="37"/>
      <c r="R7" s="16" t="s">
        <v>84</v>
      </c>
      <c r="S7" s="23">
        <v>450</v>
      </c>
      <c r="T7" s="145"/>
      <c r="U7" s="37"/>
      <c r="V7" s="16"/>
      <c r="W7" s="23"/>
      <c r="X7" s="145"/>
      <c r="Y7" s="37"/>
      <c r="Z7" s="16"/>
      <c r="AA7" s="23"/>
      <c r="AB7" s="145"/>
      <c r="AC7" s="68" t="s">
        <v>148</v>
      </c>
    </row>
    <row r="8" spans="1:30" ht="15.95" customHeight="1" x14ac:dyDescent="0.15">
      <c r="A8" s="34"/>
      <c r="B8" s="16"/>
      <c r="C8" s="23"/>
      <c r="D8" s="145"/>
      <c r="E8" s="37"/>
      <c r="F8" s="16"/>
      <c r="G8" s="23"/>
      <c r="H8" s="145"/>
      <c r="I8" s="37"/>
      <c r="J8" s="16"/>
      <c r="K8" s="23"/>
      <c r="L8" s="145"/>
      <c r="M8" s="37"/>
      <c r="N8" s="16"/>
      <c r="O8" s="23"/>
      <c r="P8" s="145"/>
      <c r="Q8" s="37"/>
      <c r="R8" s="16"/>
      <c r="S8" s="23"/>
      <c r="T8" s="145"/>
      <c r="U8" s="37"/>
      <c r="V8" s="16"/>
      <c r="W8" s="23"/>
      <c r="X8" s="145"/>
      <c r="Y8" s="37"/>
      <c r="Z8" s="16"/>
      <c r="AA8" s="23"/>
      <c r="AB8" s="145"/>
      <c r="AC8" s="68" t="s">
        <v>149</v>
      </c>
    </row>
    <row r="9" spans="1:30" ht="15.95" customHeight="1" x14ac:dyDescent="0.15">
      <c r="A9" s="34"/>
      <c r="B9" s="16"/>
      <c r="C9" s="23"/>
      <c r="D9" s="145"/>
      <c r="E9" s="37"/>
      <c r="F9" s="16"/>
      <c r="G9" s="141"/>
      <c r="H9" s="145"/>
      <c r="I9" s="37"/>
      <c r="J9" s="16"/>
      <c r="K9" s="23"/>
      <c r="L9" s="145"/>
      <c r="M9" s="37"/>
      <c r="N9" s="16"/>
      <c r="O9" s="23"/>
      <c r="P9" s="145"/>
      <c r="Q9" s="37"/>
      <c r="R9" s="16"/>
      <c r="S9" s="23"/>
      <c r="T9" s="145"/>
      <c r="U9" s="37"/>
      <c r="V9" s="16"/>
      <c r="W9" s="23"/>
      <c r="X9" s="145"/>
      <c r="Y9" s="37"/>
      <c r="Z9" s="16"/>
      <c r="AA9" s="23"/>
      <c r="AB9" s="145"/>
      <c r="AC9" s="68" t="s">
        <v>144</v>
      </c>
    </row>
    <row r="10" spans="1:30" ht="15.95" customHeight="1" x14ac:dyDescent="0.15">
      <c r="A10" s="31"/>
      <c r="B10" s="16"/>
      <c r="C10" s="23"/>
      <c r="D10" s="145"/>
      <c r="E10" s="37"/>
      <c r="F10" s="16"/>
      <c r="G10" s="23"/>
      <c r="H10" s="145"/>
      <c r="I10" s="37"/>
      <c r="J10" s="16" t="s">
        <v>595</v>
      </c>
      <c r="K10" s="23">
        <v>190</v>
      </c>
      <c r="L10" s="145"/>
      <c r="M10" s="37"/>
      <c r="N10" s="16"/>
      <c r="O10" s="23"/>
      <c r="P10" s="145"/>
      <c r="Q10" s="37"/>
      <c r="R10" s="16" t="s">
        <v>614</v>
      </c>
      <c r="S10" s="23">
        <v>70</v>
      </c>
      <c r="T10" s="145"/>
      <c r="U10" s="37"/>
      <c r="V10" s="16"/>
      <c r="W10" s="23"/>
      <c r="X10" s="145"/>
      <c r="Y10" s="37"/>
      <c r="Z10" s="16"/>
      <c r="AA10" s="23"/>
      <c r="AB10" s="145"/>
      <c r="AC10" s="68">
        <v>2</v>
      </c>
    </row>
    <row r="11" spans="1:30" ht="15.95" customHeight="1" x14ac:dyDescent="0.15">
      <c r="A11" s="32"/>
      <c r="B11" s="13"/>
      <c r="C11" s="11"/>
      <c r="D11" s="12"/>
      <c r="E11" s="32"/>
      <c r="F11" s="13" t="s">
        <v>71</v>
      </c>
      <c r="G11" s="11">
        <f>SUM(G7:G10)</f>
        <v>1870</v>
      </c>
      <c r="H11" s="12">
        <f>SUM(H7:H10)</f>
        <v>0</v>
      </c>
      <c r="I11" s="32"/>
      <c r="J11" s="13" t="s">
        <v>71</v>
      </c>
      <c r="K11" s="11">
        <f>SUM(K7:K10)</f>
        <v>1260</v>
      </c>
      <c r="L11" s="12">
        <f>SUM(L7:L10)</f>
        <v>0</v>
      </c>
      <c r="M11" s="32"/>
      <c r="N11" s="13"/>
      <c r="O11" s="11"/>
      <c r="P11" s="12"/>
      <c r="Q11" s="32"/>
      <c r="R11" s="13" t="s">
        <v>71</v>
      </c>
      <c r="S11" s="11">
        <f>SUM(S7:S10)</f>
        <v>520</v>
      </c>
      <c r="T11" s="12">
        <f>SUM(T7:T10)</f>
        <v>0</v>
      </c>
      <c r="U11" s="32"/>
      <c r="V11" s="13"/>
      <c r="W11" s="11"/>
      <c r="X11" s="12"/>
      <c r="Y11" s="32"/>
      <c r="Z11" s="13"/>
      <c r="AA11" s="11"/>
      <c r="AB11" s="12"/>
    </row>
    <row r="12" spans="1:30" ht="15.95" customHeight="1" x14ac:dyDescent="0.15">
      <c r="A12" s="71"/>
      <c r="B12" s="61" t="s">
        <v>350</v>
      </c>
      <c r="C12" s="72"/>
      <c r="D12" s="74"/>
      <c r="E12" s="210"/>
      <c r="F12" s="209"/>
      <c r="G12" s="72"/>
      <c r="H12" s="74"/>
      <c r="I12" s="211"/>
      <c r="J12" s="211"/>
      <c r="K12" s="212" t="s">
        <v>351</v>
      </c>
      <c r="L12" s="213">
        <f>C28+G28+K28+O28+S28+W28+AA28</f>
        <v>7400</v>
      </c>
      <c r="M12" s="211"/>
      <c r="N12" s="211"/>
      <c r="O12" s="212" t="s">
        <v>352</v>
      </c>
      <c r="P12" s="214">
        <f>D28+H28+L28+P28+T28+X28+AB28</f>
        <v>0</v>
      </c>
      <c r="Q12" s="75"/>
      <c r="R12" s="76"/>
      <c r="S12" s="77"/>
      <c r="T12" s="78"/>
      <c r="U12" s="202"/>
      <c r="V12" s="203"/>
      <c r="W12" s="204"/>
      <c r="X12" s="205"/>
      <c r="Y12" s="202"/>
      <c r="Z12" s="204"/>
      <c r="AA12" s="204"/>
      <c r="AB12" s="215"/>
    </row>
    <row r="13" spans="1:30" ht="15.95" customHeight="1" x14ac:dyDescent="0.15">
      <c r="A13" s="34"/>
      <c r="B13" s="16"/>
      <c r="C13" s="17"/>
      <c r="D13" s="145"/>
      <c r="E13" s="34"/>
      <c r="F13" s="16"/>
      <c r="G13" s="17"/>
      <c r="H13" s="145"/>
      <c r="I13" s="34"/>
      <c r="J13" s="16" t="s">
        <v>558</v>
      </c>
      <c r="K13" s="17">
        <v>920</v>
      </c>
      <c r="L13" s="145"/>
      <c r="M13" s="34"/>
      <c r="N13" s="16"/>
      <c r="O13" s="17"/>
      <c r="P13" s="145"/>
      <c r="Q13" s="34"/>
      <c r="R13" s="16" t="s">
        <v>605</v>
      </c>
      <c r="S13" s="17">
        <v>300</v>
      </c>
      <c r="T13" s="145"/>
      <c r="U13" s="34"/>
      <c r="V13" s="16"/>
      <c r="W13" s="17"/>
      <c r="X13" s="145"/>
      <c r="Y13" s="34"/>
      <c r="Z13" s="16"/>
      <c r="AA13" s="17"/>
      <c r="AB13" s="145"/>
    </row>
    <row r="14" spans="1:30" ht="15.95" customHeight="1" x14ac:dyDescent="0.15">
      <c r="A14" s="31"/>
      <c r="B14" s="9"/>
      <c r="C14" s="10"/>
      <c r="D14" s="144"/>
      <c r="E14" s="31"/>
      <c r="F14" s="9"/>
      <c r="G14" s="10"/>
      <c r="H14" s="144"/>
      <c r="I14" s="31"/>
      <c r="J14" s="9"/>
      <c r="K14" s="10"/>
      <c r="L14" s="144"/>
      <c r="M14" s="31"/>
      <c r="N14" s="9"/>
      <c r="O14" s="10"/>
      <c r="P14" s="144"/>
      <c r="Q14" s="31"/>
      <c r="R14" s="9"/>
      <c r="S14" s="10"/>
      <c r="T14" s="144"/>
      <c r="U14" s="31"/>
      <c r="V14" s="9"/>
      <c r="W14" s="10"/>
      <c r="X14" s="144"/>
      <c r="Y14" s="31"/>
      <c r="Z14" s="9"/>
      <c r="AA14" s="10"/>
      <c r="AB14" s="144"/>
    </row>
    <row r="15" spans="1:30" ht="15.95" customHeight="1" x14ac:dyDescent="0.15">
      <c r="A15" s="323"/>
      <c r="B15" s="324"/>
      <c r="C15" s="325"/>
      <c r="D15" s="326"/>
      <c r="E15" s="327"/>
      <c r="F15" s="324" t="s">
        <v>559</v>
      </c>
      <c r="G15" s="325">
        <v>1080</v>
      </c>
      <c r="H15" s="326"/>
      <c r="I15" s="323"/>
      <c r="J15" s="324"/>
      <c r="K15" s="325"/>
      <c r="L15" s="326"/>
      <c r="M15" s="323"/>
      <c r="N15" s="324"/>
      <c r="O15" s="325"/>
      <c r="P15" s="326"/>
      <c r="Q15" s="327"/>
      <c r="R15" s="324" t="s">
        <v>401</v>
      </c>
      <c r="S15" s="325">
        <v>480</v>
      </c>
      <c r="T15" s="326"/>
      <c r="U15" s="323"/>
      <c r="V15" s="324"/>
      <c r="W15" s="325"/>
      <c r="X15" s="326"/>
      <c r="Y15" s="323"/>
      <c r="Z15" s="324"/>
      <c r="AA15" s="325"/>
      <c r="AB15" s="326"/>
      <c r="AC15" s="5"/>
    </row>
    <row r="16" spans="1:30" ht="15.95" customHeight="1" x14ac:dyDescent="0.15">
      <c r="A16" s="31"/>
      <c r="B16" s="9"/>
      <c r="C16" s="10"/>
      <c r="D16" s="144"/>
      <c r="E16" s="31"/>
      <c r="F16" s="70" t="s">
        <v>507</v>
      </c>
      <c r="G16" s="10"/>
      <c r="H16" s="144"/>
      <c r="I16" s="31"/>
      <c r="J16" s="70"/>
      <c r="K16" s="10"/>
      <c r="L16" s="144"/>
      <c r="M16" s="31"/>
      <c r="N16" s="9"/>
      <c r="O16" s="10"/>
      <c r="P16" s="144"/>
      <c r="Q16" s="31"/>
      <c r="R16" s="70" t="s">
        <v>507</v>
      </c>
      <c r="S16" s="10"/>
      <c r="T16" s="144"/>
      <c r="U16" s="31"/>
      <c r="V16" s="9"/>
      <c r="W16" s="10"/>
      <c r="X16" s="144"/>
      <c r="Y16" s="31"/>
      <c r="Z16" s="9"/>
      <c r="AA16" s="10"/>
      <c r="AB16" s="144"/>
    </row>
    <row r="17" spans="1:28" ht="15.95" customHeight="1" x14ac:dyDescent="0.15">
      <c r="A17" s="284"/>
      <c r="B17" s="285" t="s">
        <v>609</v>
      </c>
      <c r="C17" s="286">
        <v>710</v>
      </c>
      <c r="D17" s="287"/>
      <c r="E17" s="284"/>
      <c r="F17" s="285"/>
      <c r="G17" s="286"/>
      <c r="H17" s="287"/>
      <c r="I17" s="284"/>
      <c r="J17" s="285" t="s">
        <v>560</v>
      </c>
      <c r="K17" s="286">
        <v>210</v>
      </c>
      <c r="L17" s="287"/>
      <c r="M17" s="284"/>
      <c r="N17" s="285"/>
      <c r="O17" s="286"/>
      <c r="P17" s="287"/>
      <c r="Q17" s="284"/>
      <c r="R17" s="285" t="s">
        <v>615</v>
      </c>
      <c r="S17" s="286">
        <v>220</v>
      </c>
      <c r="T17" s="287"/>
      <c r="U17" s="284"/>
      <c r="V17" s="285"/>
      <c r="W17" s="286"/>
      <c r="X17" s="287"/>
      <c r="Y17" s="284"/>
      <c r="Z17" s="285"/>
      <c r="AA17" s="286"/>
      <c r="AB17" s="287"/>
    </row>
    <row r="18" spans="1:28" ht="15.95" customHeight="1" x14ac:dyDescent="0.15">
      <c r="A18" s="30"/>
      <c r="B18" s="7"/>
      <c r="C18" s="8"/>
      <c r="D18" s="143"/>
      <c r="E18" s="30"/>
      <c r="F18" s="7"/>
      <c r="G18" s="141"/>
      <c r="H18" s="143"/>
      <c r="I18" s="30"/>
      <c r="J18" s="7"/>
      <c r="K18" s="8"/>
      <c r="L18" s="143"/>
      <c r="M18" s="30"/>
      <c r="N18" s="7"/>
      <c r="O18" s="8"/>
      <c r="P18" s="143"/>
      <c r="Q18" s="30"/>
      <c r="R18" s="7"/>
      <c r="S18" s="8"/>
      <c r="T18" s="143"/>
      <c r="U18" s="30"/>
      <c r="V18" s="7"/>
      <c r="W18" s="8"/>
      <c r="X18" s="143"/>
      <c r="Y18" s="30"/>
      <c r="Z18" s="7"/>
      <c r="AA18" s="8"/>
      <c r="AB18" s="143"/>
    </row>
    <row r="19" spans="1:28" ht="15.95" customHeight="1" x14ac:dyDescent="0.15">
      <c r="A19" s="30"/>
      <c r="B19" s="7" t="s">
        <v>561</v>
      </c>
      <c r="C19" s="8">
        <v>950</v>
      </c>
      <c r="D19" s="143"/>
      <c r="E19" s="30"/>
      <c r="F19" s="7"/>
      <c r="G19" s="8"/>
      <c r="H19" s="143"/>
      <c r="I19" s="30"/>
      <c r="J19" s="7"/>
      <c r="K19" s="8"/>
      <c r="L19" s="143"/>
      <c r="M19" s="30"/>
      <c r="N19" s="7"/>
      <c r="O19" s="8"/>
      <c r="P19" s="143"/>
      <c r="Q19" s="30"/>
      <c r="R19" s="7" t="s">
        <v>611</v>
      </c>
      <c r="S19" s="8">
        <v>310</v>
      </c>
      <c r="T19" s="143"/>
      <c r="U19" s="30"/>
      <c r="V19" s="7"/>
      <c r="W19" s="8"/>
      <c r="X19" s="143"/>
      <c r="Y19" s="30"/>
      <c r="Z19" s="7"/>
      <c r="AA19" s="8"/>
      <c r="AB19" s="143"/>
    </row>
    <row r="20" spans="1:28" ht="15.95" customHeight="1" x14ac:dyDescent="0.15">
      <c r="A20" s="30"/>
      <c r="B20" s="7"/>
      <c r="C20" s="8"/>
      <c r="D20" s="143"/>
      <c r="E20" s="38"/>
      <c r="F20" s="7"/>
      <c r="G20" s="8"/>
      <c r="H20" s="143"/>
      <c r="I20" s="30"/>
      <c r="J20" s="7"/>
      <c r="K20" s="8"/>
      <c r="L20" s="143"/>
      <c r="M20" s="38"/>
      <c r="N20" s="7"/>
      <c r="O20" s="8"/>
      <c r="P20" s="143"/>
      <c r="Q20" s="38"/>
      <c r="R20" s="7"/>
      <c r="S20" s="8"/>
      <c r="T20" s="143"/>
      <c r="U20" s="30"/>
      <c r="V20" s="7"/>
      <c r="W20" s="8"/>
      <c r="X20" s="143"/>
      <c r="Y20" s="30"/>
      <c r="Z20" s="7"/>
      <c r="AA20" s="8"/>
      <c r="AB20" s="143"/>
    </row>
    <row r="21" spans="1:28" ht="15.95" customHeight="1" x14ac:dyDescent="0.15">
      <c r="A21" s="31"/>
      <c r="B21" s="9"/>
      <c r="C21" s="10"/>
      <c r="D21" s="144"/>
      <c r="E21" s="39"/>
      <c r="F21" s="9"/>
      <c r="G21" s="10"/>
      <c r="H21" s="144"/>
      <c r="I21" s="31"/>
      <c r="J21" s="70"/>
      <c r="K21" s="10"/>
      <c r="L21" s="144"/>
      <c r="M21" s="39"/>
      <c r="N21" s="9"/>
      <c r="O21" s="10"/>
      <c r="P21" s="144"/>
      <c r="Q21" s="39"/>
      <c r="R21" s="9"/>
      <c r="S21" s="10"/>
      <c r="T21" s="144"/>
      <c r="U21" s="31"/>
      <c r="V21" s="9"/>
      <c r="W21" s="10"/>
      <c r="X21" s="144"/>
      <c r="Y21" s="31"/>
      <c r="Z21" s="9"/>
      <c r="AA21" s="10"/>
      <c r="AB21" s="144"/>
    </row>
    <row r="22" spans="1:28" ht="15.95" customHeight="1" x14ac:dyDescent="0.15">
      <c r="A22" s="284"/>
      <c r="B22" s="285"/>
      <c r="C22" s="286"/>
      <c r="D22" s="287"/>
      <c r="E22" s="284"/>
      <c r="F22" s="285" t="s">
        <v>585</v>
      </c>
      <c r="G22" s="286">
        <v>750</v>
      </c>
      <c r="H22" s="287"/>
      <c r="I22" s="284"/>
      <c r="J22" s="285"/>
      <c r="K22" s="286"/>
      <c r="L22" s="287"/>
      <c r="M22" s="284"/>
      <c r="N22" s="285"/>
      <c r="O22" s="286"/>
      <c r="P22" s="287"/>
      <c r="Q22" s="284"/>
      <c r="R22" s="288" t="s">
        <v>528</v>
      </c>
      <c r="S22" s="286">
        <v>350</v>
      </c>
      <c r="T22" s="287"/>
      <c r="U22" s="284"/>
      <c r="V22" s="285"/>
      <c r="W22" s="286"/>
      <c r="X22" s="287"/>
      <c r="Y22" s="284"/>
      <c r="Z22" s="285"/>
      <c r="AA22" s="286"/>
      <c r="AB22" s="287"/>
    </row>
    <row r="23" spans="1:28" ht="15.95" customHeight="1" x14ac:dyDescent="0.15">
      <c r="A23" s="33"/>
      <c r="B23" s="14" t="s">
        <v>610</v>
      </c>
      <c r="C23" s="15">
        <v>550</v>
      </c>
      <c r="D23" s="142"/>
      <c r="E23" s="33"/>
      <c r="F23" s="14"/>
      <c r="G23" s="15"/>
      <c r="H23" s="142"/>
      <c r="I23" s="33"/>
      <c r="J23" s="14"/>
      <c r="K23" s="15"/>
      <c r="L23" s="142"/>
      <c r="M23" s="33"/>
      <c r="N23" s="14"/>
      <c r="O23" s="15"/>
      <c r="P23" s="142"/>
      <c r="Q23" s="33"/>
      <c r="R23" s="14" t="s">
        <v>612</v>
      </c>
      <c r="S23" s="15">
        <v>210</v>
      </c>
      <c r="T23" s="142"/>
      <c r="U23" s="33"/>
      <c r="V23" s="14"/>
      <c r="W23" s="15"/>
      <c r="X23" s="142"/>
      <c r="Y23" s="33"/>
      <c r="Z23" s="14"/>
      <c r="AA23" s="15"/>
      <c r="AB23" s="142"/>
    </row>
    <row r="24" spans="1:28" ht="15.95" customHeight="1" x14ac:dyDescent="0.15">
      <c r="A24" s="30"/>
      <c r="B24" s="332"/>
      <c r="C24" s="8"/>
      <c r="D24" s="143"/>
      <c r="E24" s="30"/>
      <c r="F24" s="7"/>
      <c r="G24" s="8"/>
      <c r="H24" s="143"/>
      <c r="I24" s="30"/>
      <c r="J24" s="7"/>
      <c r="K24" s="8"/>
      <c r="L24" s="143"/>
      <c r="M24" s="30"/>
      <c r="N24" s="7"/>
      <c r="O24" s="8"/>
      <c r="P24" s="143"/>
      <c r="Q24" s="30"/>
      <c r="R24" s="7"/>
      <c r="S24" s="8"/>
      <c r="T24" s="143"/>
      <c r="U24" s="30"/>
      <c r="V24" s="7"/>
      <c r="W24" s="8"/>
      <c r="X24" s="143"/>
      <c r="Y24" s="30"/>
      <c r="Z24" s="7"/>
      <c r="AA24" s="8"/>
      <c r="AB24" s="143"/>
    </row>
    <row r="25" spans="1:28" ht="15.95" customHeight="1" x14ac:dyDescent="0.15">
      <c r="A25" s="30"/>
      <c r="B25" s="7"/>
      <c r="C25" s="8"/>
      <c r="D25" s="143"/>
      <c r="E25" s="38"/>
      <c r="F25" s="7" t="s">
        <v>504</v>
      </c>
      <c r="G25" s="8">
        <v>240</v>
      </c>
      <c r="H25" s="143"/>
      <c r="I25" s="30"/>
      <c r="J25" s="7"/>
      <c r="K25" s="8"/>
      <c r="L25" s="143"/>
      <c r="M25" s="38"/>
      <c r="N25" s="7"/>
      <c r="O25" s="8"/>
      <c r="P25" s="143"/>
      <c r="Q25" s="38"/>
      <c r="R25" s="7" t="s">
        <v>451</v>
      </c>
      <c r="S25" s="8">
        <v>120</v>
      </c>
      <c r="T25" s="143"/>
      <c r="U25" s="38"/>
      <c r="V25" s="7"/>
      <c r="W25" s="8"/>
      <c r="X25" s="143"/>
      <c r="Y25" s="38"/>
      <c r="Z25" s="7"/>
      <c r="AA25" s="8"/>
      <c r="AB25" s="143"/>
    </row>
    <row r="26" spans="1:28" ht="15.95" customHeight="1" x14ac:dyDescent="0.15">
      <c r="A26" s="34"/>
      <c r="B26" s="16"/>
      <c r="C26" s="17"/>
      <c r="D26" s="145"/>
      <c r="E26" s="37"/>
      <c r="F26" s="16"/>
      <c r="G26" s="17"/>
      <c r="H26" s="145"/>
      <c r="I26" s="34"/>
      <c r="J26" s="16"/>
      <c r="K26" s="17"/>
      <c r="L26" s="145"/>
      <c r="M26" s="37"/>
      <c r="N26" s="16"/>
      <c r="O26" s="17"/>
      <c r="P26" s="145"/>
      <c r="Q26" s="37"/>
      <c r="R26" s="16"/>
      <c r="S26" s="17"/>
      <c r="T26" s="145"/>
      <c r="U26" s="37"/>
      <c r="V26" s="16"/>
      <c r="W26" s="17"/>
      <c r="X26" s="145"/>
      <c r="Y26" s="37"/>
      <c r="Z26" s="16"/>
      <c r="AA26" s="17"/>
      <c r="AB26" s="145"/>
    </row>
    <row r="27" spans="1:28" ht="15.95" customHeight="1" x14ac:dyDescent="0.15">
      <c r="A27" s="31"/>
      <c r="B27" s="16"/>
      <c r="C27" s="23"/>
      <c r="D27" s="145"/>
      <c r="E27" s="37"/>
      <c r="F27" s="16"/>
      <c r="G27" s="23"/>
      <c r="H27" s="145"/>
      <c r="I27" s="37"/>
      <c r="J27" s="16"/>
      <c r="K27" s="23"/>
      <c r="L27" s="145"/>
      <c r="M27" s="161"/>
      <c r="N27" s="16"/>
      <c r="O27" s="23"/>
      <c r="P27" s="145"/>
      <c r="Q27" s="37"/>
      <c r="R27" s="16"/>
      <c r="S27" s="23"/>
      <c r="T27" s="145"/>
      <c r="U27" s="37"/>
      <c r="V27" s="16"/>
      <c r="W27" s="23"/>
      <c r="X27" s="145"/>
      <c r="Y27" s="37"/>
      <c r="Z27" s="16"/>
      <c r="AA27" s="23"/>
      <c r="AB27" s="145"/>
    </row>
    <row r="28" spans="1:28" ht="15.95" customHeight="1" x14ac:dyDescent="0.15">
      <c r="A28" s="32"/>
      <c r="B28" s="13" t="s">
        <v>71</v>
      </c>
      <c r="C28" s="11">
        <f>SUM(C13:C27)</f>
        <v>2210</v>
      </c>
      <c r="D28" s="12">
        <f>SUM(D13:D27)</f>
        <v>0</v>
      </c>
      <c r="E28" s="32"/>
      <c r="F28" s="13" t="s">
        <v>71</v>
      </c>
      <c r="G28" s="11">
        <f>SUM(G13:G27)</f>
        <v>2070</v>
      </c>
      <c r="H28" s="12">
        <f>SUM(H13:H27)</f>
        <v>0</v>
      </c>
      <c r="I28" s="32"/>
      <c r="J28" s="13" t="s">
        <v>71</v>
      </c>
      <c r="K28" s="11">
        <f>SUM(K13:K27)</f>
        <v>1130</v>
      </c>
      <c r="L28" s="12">
        <f>SUM(L13:L27)</f>
        <v>0</v>
      </c>
      <c r="M28" s="32"/>
      <c r="N28" s="13"/>
      <c r="O28" s="11"/>
      <c r="P28" s="12"/>
      <c r="Q28" s="32"/>
      <c r="R28" s="13" t="s">
        <v>71</v>
      </c>
      <c r="S28" s="11">
        <f>SUM(S13:S27)</f>
        <v>1990</v>
      </c>
      <c r="T28" s="12">
        <f>SUM(T13:T27)</f>
        <v>0</v>
      </c>
      <c r="U28" s="32"/>
      <c r="V28" s="13"/>
      <c r="W28" s="11"/>
      <c r="X28" s="12"/>
      <c r="Y28" s="32"/>
      <c r="Z28" s="13"/>
      <c r="AA28" s="11"/>
      <c r="AB28" s="12"/>
    </row>
    <row r="29" spans="1:28" ht="15.95" customHeight="1" x14ac:dyDescent="0.15">
      <c r="A29" s="32"/>
      <c r="B29" s="13" t="s">
        <v>96</v>
      </c>
      <c r="C29" s="11">
        <f>下関1!C27+下関1!C35+下関1!C43+下関1!C51+C11+C28</f>
        <v>14140</v>
      </c>
      <c r="D29" s="12">
        <f>下関1!D27+下関1!D35+下関1!D43+下関1!D51+D11+D28</f>
        <v>0</v>
      </c>
      <c r="E29" s="32"/>
      <c r="F29" s="13" t="s">
        <v>97</v>
      </c>
      <c r="G29" s="11">
        <f>下関1!G27+下関1!G35+下関1!G43+下関1!G51+G11+G28</f>
        <v>14850</v>
      </c>
      <c r="H29" s="12">
        <f>下関1!H27+下関1!H35+下関1!H43+下関1!H51+H11+H28</f>
        <v>0</v>
      </c>
      <c r="I29" s="32"/>
      <c r="J29" s="13" t="s">
        <v>97</v>
      </c>
      <c r="K29" s="11">
        <f>下関1!K27+下関1!K35+下関1!K43+下関1!K51+K11+K28</f>
        <v>11650</v>
      </c>
      <c r="L29" s="12">
        <f>下関1!L27+下関1!L35+下関1!L43+下関1!L51+L11+L28</f>
        <v>0</v>
      </c>
      <c r="M29" s="32"/>
      <c r="N29" s="13"/>
      <c r="O29" s="11"/>
      <c r="P29" s="12"/>
      <c r="Q29" s="32"/>
      <c r="R29" s="13" t="s">
        <v>97</v>
      </c>
      <c r="S29" s="11">
        <f>下関1!S27+下関1!S35+下関1!S43+下関1!S51+S11+S28</f>
        <v>5860</v>
      </c>
      <c r="T29" s="12">
        <f>下関1!T27+下関1!T35+下関1!T43+下関1!T51+T11+T28</f>
        <v>0</v>
      </c>
      <c r="U29" s="32"/>
      <c r="V29" s="13"/>
      <c r="W29" s="11"/>
      <c r="X29" s="12"/>
      <c r="Y29" s="32"/>
      <c r="Z29" s="13"/>
      <c r="AA29" s="11"/>
      <c r="AB29" s="12"/>
    </row>
    <row r="30" spans="1:28" ht="15.95" customHeight="1" x14ac:dyDescent="0.15">
      <c r="B30" s="52" t="s">
        <v>317</v>
      </c>
      <c r="S30" s="66"/>
      <c r="W30" s="66"/>
      <c r="Y30" s="2"/>
      <c r="AA30" s="6"/>
      <c r="AB30" s="67" t="s">
        <v>598</v>
      </c>
    </row>
    <row r="31" spans="1:28" ht="15.95" customHeight="1" x14ac:dyDescent="0.15">
      <c r="B31" s="52" t="s">
        <v>637</v>
      </c>
    </row>
    <row r="32" spans="1:28" ht="15.95" customHeight="1" x14ac:dyDescent="0.15">
      <c r="Q32" s="43"/>
      <c r="R32" s="43"/>
      <c r="S32" s="43"/>
      <c r="U32" s="43"/>
      <c r="V32" s="43"/>
      <c r="W32" s="43"/>
      <c r="Y32" s="43"/>
      <c r="Z32" s="43"/>
      <c r="AA32" s="43"/>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sheetData>
  <sheetProtection algorithmName="SHA-512" hashValue="KtuEyMImgRGgntx7YpR2cdv7EZX/sYpC6KanrMDn4y3JFG7sc4dVOSV4Iw3yedQODr9uFLlZ2dzTrAx5g33+UQ==" saltValue="n/LBV8NY9wd6DFbktbNT/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0"/>
  <sheetViews>
    <sheetView zoomScale="90" zoomScaleNormal="90" workbookViewId="0">
      <selection activeCell="C10" sqref="C10"/>
    </sheetView>
  </sheetViews>
  <sheetFormatPr defaultColWidth="9" defaultRowHeight="14.25" x14ac:dyDescent="0.15"/>
  <cols>
    <col min="1" max="1" width="15.625" style="106" customWidth="1"/>
    <col min="2" max="19" width="7.625" style="107" customWidth="1"/>
    <col min="20" max="20" width="3.625" style="107" customWidth="1"/>
    <col min="21" max="21" width="2.625" style="108" customWidth="1"/>
  </cols>
  <sheetData>
    <row r="1" spans="1:21" ht="15" customHeight="1" x14ac:dyDescent="0.15">
      <c r="T1" s="148" t="s">
        <v>652</v>
      </c>
    </row>
    <row r="2" spans="1:21" ht="15" customHeight="1" x14ac:dyDescent="0.15">
      <c r="T2" s="109" t="s">
        <v>185</v>
      </c>
    </row>
    <row r="3" spans="1:21" ht="15" customHeight="1" x14ac:dyDescent="0.15">
      <c r="T3" s="110"/>
    </row>
    <row r="4" spans="1:21" s="107" customFormat="1" ht="5.0999999999999996" customHeight="1" x14ac:dyDescent="0.15">
      <c r="A4" s="106"/>
      <c r="T4" s="111"/>
      <c r="U4" s="108"/>
    </row>
    <row r="5" spans="1:21" s="107" customFormat="1" ht="15" customHeight="1" x14ac:dyDescent="0.15">
      <c r="B5" s="26"/>
      <c r="C5" s="26"/>
      <c r="U5" s="112" t="s">
        <v>137</v>
      </c>
    </row>
    <row r="6" spans="1:21" s="107" customFormat="1" ht="15" customHeight="1" x14ac:dyDescent="0.15">
      <c r="A6" s="113" t="s">
        <v>272</v>
      </c>
      <c r="B6" s="26"/>
      <c r="C6" s="26"/>
      <c r="U6" s="114" t="s">
        <v>177</v>
      </c>
    </row>
    <row r="7" spans="1:21" s="107" customFormat="1" ht="15" customHeight="1" x14ac:dyDescent="0.15">
      <c r="B7" s="26"/>
      <c r="C7" s="26"/>
      <c r="U7" s="115" t="s">
        <v>178</v>
      </c>
    </row>
    <row r="8" spans="1:21" s="107" customFormat="1" ht="24.95" customHeight="1" x14ac:dyDescent="0.15">
      <c r="A8" s="28"/>
      <c r="B8" s="116" t="s">
        <v>179</v>
      </c>
      <c r="C8" s="117"/>
      <c r="D8" s="116" t="s">
        <v>180</v>
      </c>
      <c r="E8" s="117"/>
      <c r="F8" s="116" t="s">
        <v>591</v>
      </c>
      <c r="G8" s="117"/>
      <c r="H8" s="116" t="s">
        <v>273</v>
      </c>
      <c r="I8" s="117"/>
      <c r="J8" s="116" t="s">
        <v>274</v>
      </c>
      <c r="K8" s="117"/>
      <c r="L8" s="116" t="s">
        <v>453</v>
      </c>
      <c r="M8" s="117"/>
      <c r="N8" s="116" t="s">
        <v>182</v>
      </c>
      <c r="O8" s="117"/>
      <c r="P8" s="116"/>
      <c r="Q8" s="117"/>
      <c r="R8" s="116" t="s">
        <v>183</v>
      </c>
      <c r="S8" s="117"/>
      <c r="T8" s="29"/>
      <c r="U8" s="108"/>
    </row>
    <row r="9" spans="1:21" s="107" customFormat="1" ht="24.95" customHeight="1" x14ac:dyDescent="0.15">
      <c r="A9" s="1" t="s">
        <v>75</v>
      </c>
      <c r="B9" s="39" t="s">
        <v>184</v>
      </c>
      <c r="C9" s="118" t="s">
        <v>196</v>
      </c>
      <c r="D9" s="39" t="s">
        <v>184</v>
      </c>
      <c r="E9" s="118" t="s">
        <v>196</v>
      </c>
      <c r="F9" s="39" t="s">
        <v>184</v>
      </c>
      <c r="G9" s="118" t="s">
        <v>196</v>
      </c>
      <c r="H9" s="39" t="s">
        <v>184</v>
      </c>
      <c r="I9" s="118" t="s">
        <v>196</v>
      </c>
      <c r="J9" s="39" t="s">
        <v>184</v>
      </c>
      <c r="K9" s="118" t="s">
        <v>196</v>
      </c>
      <c r="L9" s="39"/>
      <c r="M9" s="118"/>
      <c r="N9" s="39"/>
      <c r="O9" s="118"/>
      <c r="P9" s="39"/>
      <c r="Q9" s="118"/>
      <c r="R9" s="39" t="s">
        <v>184</v>
      </c>
      <c r="S9" s="118" t="s">
        <v>196</v>
      </c>
      <c r="T9" s="119" t="s">
        <v>76</v>
      </c>
      <c r="U9" s="108"/>
    </row>
    <row r="10" spans="1:21" s="113" customFormat="1" ht="24.95" customHeight="1" x14ac:dyDescent="0.15">
      <c r="A10" s="133" t="s">
        <v>275</v>
      </c>
      <c r="B10" s="124">
        <f>B134</f>
        <v>14140</v>
      </c>
      <c r="C10" s="125">
        <f t="shared" ref="C10:K10" si="0">C134</f>
        <v>0</v>
      </c>
      <c r="D10" s="124">
        <f t="shared" si="0"/>
        <v>14850</v>
      </c>
      <c r="E10" s="125">
        <f t="shared" si="0"/>
        <v>0</v>
      </c>
      <c r="F10" s="124">
        <f>F134</f>
        <v>11650</v>
      </c>
      <c r="G10" s="125">
        <f t="shared" si="0"/>
        <v>0</v>
      </c>
      <c r="H10" s="124"/>
      <c r="I10" s="125"/>
      <c r="J10" s="124">
        <f t="shared" si="0"/>
        <v>5860</v>
      </c>
      <c r="K10" s="125">
        <f t="shared" si="0"/>
        <v>0</v>
      </c>
      <c r="L10" s="124"/>
      <c r="M10" s="125"/>
      <c r="N10" s="124"/>
      <c r="O10" s="125"/>
      <c r="P10" s="124"/>
      <c r="Q10" s="125"/>
      <c r="R10" s="124">
        <f>B10+D10+F10+H10+J10+L10+N10+P10</f>
        <v>46500</v>
      </c>
      <c r="S10" s="125">
        <f>C10+E10+G10+I10+K10+M10+O10+Q10</f>
        <v>0</v>
      </c>
      <c r="T10" s="140" t="s">
        <v>433</v>
      </c>
      <c r="U10" s="108"/>
    </row>
    <row r="11" spans="1:21" s="113" customFormat="1" ht="24.95" customHeight="1" x14ac:dyDescent="0.15">
      <c r="A11" s="123" t="s">
        <v>276</v>
      </c>
      <c r="B11" s="124">
        <f t="shared" ref="B11:G11" si="1">B110</f>
        <v>14160</v>
      </c>
      <c r="C11" s="125">
        <f t="shared" si="1"/>
        <v>0</v>
      </c>
      <c r="D11" s="124">
        <f t="shared" si="1"/>
        <v>10460</v>
      </c>
      <c r="E11" s="125">
        <f t="shared" si="1"/>
        <v>0</v>
      </c>
      <c r="F11" s="124">
        <f t="shared" si="1"/>
        <v>5950</v>
      </c>
      <c r="G11" s="125">
        <f t="shared" si="1"/>
        <v>0</v>
      </c>
      <c r="H11" s="124"/>
      <c r="I11" s="125"/>
      <c r="J11" s="124"/>
      <c r="K11" s="125"/>
      <c r="L11" s="124"/>
      <c r="M11" s="125"/>
      <c r="N11" s="124"/>
      <c r="O11" s="125"/>
      <c r="P11" s="124"/>
      <c r="Q11" s="125"/>
      <c r="R11" s="124">
        <f t="shared" ref="R11:R25" si="2">B11+D11+F11+H11+J11+L11+N11+P11</f>
        <v>30570</v>
      </c>
      <c r="S11" s="125">
        <f t="shared" ref="S11:S25" si="3">C11+E11+G11+I11+K11+M11+O11+Q11</f>
        <v>0</v>
      </c>
      <c r="T11" s="129">
        <v>2</v>
      </c>
      <c r="U11" s="108"/>
    </row>
    <row r="12" spans="1:21" s="113" customFormat="1" ht="24.95" customHeight="1" x14ac:dyDescent="0.15">
      <c r="A12" s="123" t="s">
        <v>268</v>
      </c>
      <c r="B12" s="124">
        <f>B107</f>
        <v>13400</v>
      </c>
      <c r="C12" s="125">
        <f t="shared" ref="C12:G12" si="4">C107</f>
        <v>0</v>
      </c>
      <c r="D12" s="124">
        <f t="shared" si="4"/>
        <v>15070</v>
      </c>
      <c r="E12" s="125">
        <f t="shared" si="4"/>
        <v>0</v>
      </c>
      <c r="F12" s="124">
        <f>F107</f>
        <v>8190</v>
      </c>
      <c r="G12" s="125">
        <f t="shared" si="4"/>
        <v>0</v>
      </c>
      <c r="H12" s="124"/>
      <c r="I12" s="125"/>
      <c r="J12" s="124"/>
      <c r="K12" s="125"/>
      <c r="L12" s="124"/>
      <c r="M12" s="125"/>
      <c r="N12" s="124"/>
      <c r="O12" s="125"/>
      <c r="P12" s="124"/>
      <c r="Q12" s="125"/>
      <c r="R12" s="124">
        <f t="shared" si="2"/>
        <v>36660</v>
      </c>
      <c r="S12" s="125">
        <f t="shared" si="3"/>
        <v>0</v>
      </c>
      <c r="T12" s="128" t="s">
        <v>476</v>
      </c>
      <c r="U12" s="108"/>
    </row>
    <row r="13" spans="1:21" s="113" customFormat="1" ht="24.95" customHeight="1" x14ac:dyDescent="0.15">
      <c r="A13" s="123" t="s">
        <v>277</v>
      </c>
      <c r="B13" s="124">
        <f>B115</f>
        <v>3300</v>
      </c>
      <c r="C13" s="125">
        <f t="shared" ref="C13:G13" si="5">C115</f>
        <v>0</v>
      </c>
      <c r="D13" s="124">
        <f t="shared" si="5"/>
        <v>3120</v>
      </c>
      <c r="E13" s="125">
        <f t="shared" si="5"/>
        <v>0</v>
      </c>
      <c r="F13" s="124">
        <f t="shared" si="5"/>
        <v>1120</v>
      </c>
      <c r="G13" s="125">
        <f t="shared" si="5"/>
        <v>0</v>
      </c>
      <c r="H13" s="124"/>
      <c r="I13" s="125"/>
      <c r="J13" s="124">
        <f>J115</f>
        <v>1460</v>
      </c>
      <c r="K13" s="125">
        <f>K115</f>
        <v>0</v>
      </c>
      <c r="L13" s="124"/>
      <c r="M13" s="125"/>
      <c r="N13" s="124"/>
      <c r="O13" s="125"/>
      <c r="P13" s="124"/>
      <c r="Q13" s="125"/>
      <c r="R13" s="124">
        <f t="shared" si="2"/>
        <v>9000</v>
      </c>
      <c r="S13" s="125">
        <f t="shared" si="3"/>
        <v>0</v>
      </c>
      <c r="T13" s="129">
        <v>5</v>
      </c>
      <c r="U13" s="108"/>
    </row>
    <row r="14" spans="1:21" s="113" customFormat="1" ht="24.95" customHeight="1" x14ac:dyDescent="0.15">
      <c r="A14" s="123" t="s">
        <v>294</v>
      </c>
      <c r="B14" s="124">
        <f t="shared" ref="B14:G14" si="6">B126</f>
        <v>9370</v>
      </c>
      <c r="C14" s="125">
        <f t="shared" si="6"/>
        <v>0</v>
      </c>
      <c r="D14" s="124">
        <f t="shared" si="6"/>
        <v>15050</v>
      </c>
      <c r="E14" s="125">
        <f t="shared" si="6"/>
        <v>0</v>
      </c>
      <c r="F14" s="124">
        <f t="shared" si="6"/>
        <v>2790</v>
      </c>
      <c r="G14" s="125">
        <f t="shared" si="6"/>
        <v>0</v>
      </c>
      <c r="H14" s="124"/>
      <c r="I14" s="125"/>
      <c r="J14" s="124"/>
      <c r="K14" s="125"/>
      <c r="L14" s="124"/>
      <c r="M14" s="125"/>
      <c r="N14" s="124"/>
      <c r="O14" s="125"/>
      <c r="P14" s="124"/>
      <c r="Q14" s="125"/>
      <c r="R14" s="124">
        <f t="shared" si="2"/>
        <v>27210</v>
      </c>
      <c r="S14" s="125">
        <f t="shared" si="3"/>
        <v>0</v>
      </c>
      <c r="T14" s="128">
        <v>6</v>
      </c>
      <c r="U14" s="108"/>
    </row>
    <row r="15" spans="1:21" s="113" customFormat="1" ht="24.95" customHeight="1" x14ac:dyDescent="0.15">
      <c r="A15" s="123" t="s">
        <v>121</v>
      </c>
      <c r="B15" s="124">
        <f t="shared" ref="B15:G15" si="7">B108</f>
        <v>8780</v>
      </c>
      <c r="C15" s="125">
        <f t="shared" si="7"/>
        <v>0</v>
      </c>
      <c r="D15" s="124">
        <f t="shared" si="7"/>
        <v>8320</v>
      </c>
      <c r="E15" s="125">
        <f t="shared" si="7"/>
        <v>0</v>
      </c>
      <c r="F15" s="124">
        <f t="shared" si="7"/>
        <v>2770</v>
      </c>
      <c r="G15" s="125">
        <f t="shared" si="7"/>
        <v>0</v>
      </c>
      <c r="H15" s="124"/>
      <c r="I15" s="125"/>
      <c r="J15" s="124"/>
      <c r="K15" s="125"/>
      <c r="L15" s="124"/>
      <c r="M15" s="125"/>
      <c r="N15" s="124"/>
      <c r="O15" s="125"/>
      <c r="P15" s="124"/>
      <c r="Q15" s="125"/>
      <c r="R15" s="124">
        <f t="shared" si="2"/>
        <v>19870</v>
      </c>
      <c r="S15" s="125">
        <f t="shared" si="3"/>
        <v>0</v>
      </c>
      <c r="T15" s="129">
        <v>3</v>
      </c>
      <c r="U15" s="108"/>
    </row>
    <row r="16" spans="1:21" s="113" customFormat="1" ht="24.95" customHeight="1" x14ac:dyDescent="0.15">
      <c r="A16" s="123" t="s">
        <v>278</v>
      </c>
      <c r="B16" s="124">
        <f t="shared" ref="B16:G16" si="8">B128</f>
        <v>5420</v>
      </c>
      <c r="C16" s="125">
        <f t="shared" si="8"/>
        <v>0</v>
      </c>
      <c r="D16" s="124">
        <f t="shared" si="8"/>
        <v>3990</v>
      </c>
      <c r="E16" s="125">
        <f t="shared" si="8"/>
        <v>0</v>
      </c>
      <c r="F16" s="124">
        <f t="shared" si="8"/>
        <v>1010</v>
      </c>
      <c r="G16" s="125">
        <f t="shared" si="8"/>
        <v>0</v>
      </c>
      <c r="H16" s="124"/>
      <c r="I16" s="125"/>
      <c r="J16" s="124"/>
      <c r="K16" s="125"/>
      <c r="L16" s="124"/>
      <c r="M16" s="125"/>
      <c r="N16" s="124"/>
      <c r="O16" s="125"/>
      <c r="P16" s="124"/>
      <c r="Q16" s="125"/>
      <c r="R16" s="124">
        <f t="shared" si="2"/>
        <v>10420</v>
      </c>
      <c r="S16" s="125">
        <f t="shared" si="3"/>
        <v>0</v>
      </c>
      <c r="T16" s="129">
        <v>7</v>
      </c>
      <c r="U16" s="108"/>
    </row>
    <row r="17" spans="1:21" s="113" customFormat="1" ht="24.95" customHeight="1" x14ac:dyDescent="0.15">
      <c r="A17" s="123" t="s">
        <v>434</v>
      </c>
      <c r="B17" s="124">
        <f t="shared" ref="B17:I17" si="9">B130</f>
        <v>6920</v>
      </c>
      <c r="C17" s="125">
        <f t="shared" si="9"/>
        <v>0</v>
      </c>
      <c r="D17" s="124"/>
      <c r="E17" s="125"/>
      <c r="F17" s="124"/>
      <c r="G17" s="125"/>
      <c r="H17" s="124">
        <f t="shared" si="9"/>
        <v>23260</v>
      </c>
      <c r="I17" s="125">
        <f t="shared" si="9"/>
        <v>0</v>
      </c>
      <c r="J17" s="124"/>
      <c r="K17" s="125"/>
      <c r="L17" s="124"/>
      <c r="M17" s="125"/>
      <c r="N17" s="124"/>
      <c r="O17" s="125"/>
      <c r="P17" s="124"/>
      <c r="Q17" s="125"/>
      <c r="R17" s="124">
        <f t="shared" si="2"/>
        <v>30180</v>
      </c>
      <c r="S17" s="125">
        <f t="shared" si="3"/>
        <v>0</v>
      </c>
      <c r="T17" s="129">
        <v>9</v>
      </c>
      <c r="U17" s="108"/>
    </row>
    <row r="18" spans="1:21" s="113" customFormat="1" ht="24.95" customHeight="1" x14ac:dyDescent="0.15">
      <c r="A18" s="123" t="s">
        <v>345</v>
      </c>
      <c r="B18" s="124">
        <f t="shared" ref="B18:G18" si="10">B111</f>
        <v>6970</v>
      </c>
      <c r="C18" s="125">
        <f t="shared" si="10"/>
        <v>0</v>
      </c>
      <c r="D18" s="124">
        <f t="shared" si="10"/>
        <v>1950</v>
      </c>
      <c r="E18" s="125">
        <f t="shared" si="10"/>
        <v>0</v>
      </c>
      <c r="F18" s="124">
        <f t="shared" si="10"/>
        <v>1900</v>
      </c>
      <c r="G18" s="125">
        <f t="shared" si="10"/>
        <v>0</v>
      </c>
      <c r="H18" s="124"/>
      <c r="I18" s="125"/>
      <c r="J18" s="124"/>
      <c r="K18" s="125"/>
      <c r="L18" s="124"/>
      <c r="M18" s="125"/>
      <c r="N18" s="124"/>
      <c r="O18" s="125"/>
      <c r="P18" s="124"/>
      <c r="Q18" s="125"/>
      <c r="R18" s="124">
        <f t="shared" si="2"/>
        <v>10820</v>
      </c>
      <c r="S18" s="125">
        <f t="shared" si="3"/>
        <v>0</v>
      </c>
      <c r="T18" s="129">
        <v>2</v>
      </c>
      <c r="U18" s="108"/>
    </row>
    <row r="19" spans="1:21" s="113" customFormat="1" ht="24.95" customHeight="1" x14ac:dyDescent="0.15">
      <c r="A19" s="123" t="s">
        <v>279</v>
      </c>
      <c r="B19" s="124">
        <f t="shared" ref="B19:I19" si="11">B127</f>
        <v>3290</v>
      </c>
      <c r="C19" s="125">
        <f t="shared" si="11"/>
        <v>0</v>
      </c>
      <c r="D19" s="124">
        <f t="shared" si="11"/>
        <v>4460</v>
      </c>
      <c r="E19" s="125">
        <f t="shared" si="11"/>
        <v>0</v>
      </c>
      <c r="F19" s="124">
        <f t="shared" si="11"/>
        <v>1580</v>
      </c>
      <c r="G19" s="125">
        <f t="shared" si="11"/>
        <v>0</v>
      </c>
      <c r="H19" s="124">
        <f t="shared" si="11"/>
        <v>1270</v>
      </c>
      <c r="I19" s="125">
        <f t="shared" si="11"/>
        <v>0</v>
      </c>
      <c r="J19" s="124"/>
      <c r="K19" s="125"/>
      <c r="L19" s="124"/>
      <c r="M19" s="125"/>
      <c r="N19" s="124"/>
      <c r="O19" s="125"/>
      <c r="P19" s="124"/>
      <c r="Q19" s="125"/>
      <c r="R19" s="124">
        <f t="shared" si="2"/>
        <v>10600</v>
      </c>
      <c r="S19" s="125">
        <f t="shared" si="3"/>
        <v>0</v>
      </c>
      <c r="T19" s="129">
        <v>7</v>
      </c>
      <c r="U19" s="108"/>
    </row>
    <row r="20" spans="1:21" s="113" customFormat="1" ht="24.95" customHeight="1" x14ac:dyDescent="0.15">
      <c r="A20" s="123" t="s">
        <v>131</v>
      </c>
      <c r="B20" s="124">
        <f t="shared" ref="B20:G20" si="12">B118</f>
        <v>840</v>
      </c>
      <c r="C20" s="125">
        <f t="shared" si="12"/>
        <v>0</v>
      </c>
      <c r="D20" s="124">
        <f t="shared" si="12"/>
        <v>2350</v>
      </c>
      <c r="E20" s="125">
        <f t="shared" si="12"/>
        <v>0</v>
      </c>
      <c r="F20" s="124">
        <f t="shared" si="12"/>
        <v>2390</v>
      </c>
      <c r="G20" s="125">
        <f t="shared" si="12"/>
        <v>0</v>
      </c>
      <c r="H20" s="124"/>
      <c r="I20" s="125"/>
      <c r="J20" s="124">
        <f>J118</f>
        <v>990</v>
      </c>
      <c r="K20" s="125">
        <f>K118</f>
        <v>0</v>
      </c>
      <c r="L20" s="124"/>
      <c r="M20" s="125"/>
      <c r="N20" s="124"/>
      <c r="O20" s="125"/>
      <c r="P20" s="124"/>
      <c r="Q20" s="125"/>
      <c r="R20" s="124">
        <f t="shared" si="2"/>
        <v>6570</v>
      </c>
      <c r="S20" s="125">
        <f t="shared" si="3"/>
        <v>0</v>
      </c>
      <c r="T20" s="129">
        <v>4</v>
      </c>
      <c r="U20" s="108"/>
    </row>
    <row r="21" spans="1:21" s="113" customFormat="1" ht="24.95" customHeight="1" x14ac:dyDescent="0.15">
      <c r="A21" s="123" t="s">
        <v>280</v>
      </c>
      <c r="B21" s="124">
        <f t="shared" ref="B21:I21" si="13">B122</f>
        <v>2340</v>
      </c>
      <c r="C21" s="125">
        <f t="shared" si="13"/>
        <v>0</v>
      </c>
      <c r="D21" s="124">
        <f t="shared" si="13"/>
        <v>790</v>
      </c>
      <c r="E21" s="125">
        <f t="shared" si="13"/>
        <v>0</v>
      </c>
      <c r="F21" s="124"/>
      <c r="G21" s="125"/>
      <c r="H21" s="124">
        <f t="shared" si="13"/>
        <v>3520</v>
      </c>
      <c r="I21" s="125">
        <f t="shared" si="13"/>
        <v>0</v>
      </c>
      <c r="J21" s="124"/>
      <c r="K21" s="125"/>
      <c r="L21" s="124"/>
      <c r="M21" s="125"/>
      <c r="N21" s="126"/>
      <c r="O21" s="259"/>
      <c r="P21" s="124"/>
      <c r="Q21" s="125"/>
      <c r="R21" s="124">
        <f t="shared" si="2"/>
        <v>6650</v>
      </c>
      <c r="S21" s="125">
        <f t="shared" si="3"/>
        <v>0</v>
      </c>
      <c r="T21" s="129">
        <v>8</v>
      </c>
      <c r="U21" s="108"/>
    </row>
    <row r="22" spans="1:21" s="113" customFormat="1" ht="24.95" customHeight="1" x14ac:dyDescent="0.15">
      <c r="A22" s="130" t="s">
        <v>269</v>
      </c>
      <c r="B22" s="131">
        <f t="shared" ref="B22:G22" si="14">B113</f>
        <v>1610</v>
      </c>
      <c r="C22" s="132">
        <f t="shared" si="14"/>
        <v>0</v>
      </c>
      <c r="D22" s="131">
        <f t="shared" si="14"/>
        <v>1050</v>
      </c>
      <c r="E22" s="132">
        <f t="shared" si="14"/>
        <v>0</v>
      </c>
      <c r="F22" s="131">
        <f t="shared" si="14"/>
        <v>840</v>
      </c>
      <c r="G22" s="132">
        <f t="shared" si="14"/>
        <v>0</v>
      </c>
      <c r="H22" s="131"/>
      <c r="I22" s="132"/>
      <c r="J22" s="131">
        <f>J113</f>
        <v>960</v>
      </c>
      <c r="K22" s="132">
        <f>K113</f>
        <v>0</v>
      </c>
      <c r="L22" s="131"/>
      <c r="M22" s="132"/>
      <c r="N22" s="131"/>
      <c r="O22" s="132"/>
      <c r="P22" s="131"/>
      <c r="Q22" s="132"/>
      <c r="R22" s="131">
        <f t="shared" si="2"/>
        <v>4460</v>
      </c>
      <c r="S22" s="132">
        <f t="shared" si="3"/>
        <v>0</v>
      </c>
      <c r="T22" s="175">
        <v>4</v>
      </c>
      <c r="U22" s="108"/>
    </row>
    <row r="23" spans="1:21" s="113" customFormat="1" ht="24.95" customHeight="1" x14ac:dyDescent="0.15">
      <c r="A23" s="133" t="s">
        <v>281</v>
      </c>
      <c r="B23" s="120">
        <f t="shared" ref="B23:I23" si="15">B123</f>
        <v>110</v>
      </c>
      <c r="C23" s="134">
        <f t="shared" si="15"/>
        <v>0</v>
      </c>
      <c r="D23" s="120">
        <f t="shared" si="15"/>
        <v>190</v>
      </c>
      <c r="E23" s="134">
        <f t="shared" si="15"/>
        <v>0</v>
      </c>
      <c r="F23" s="120">
        <f t="shared" si="15"/>
        <v>10</v>
      </c>
      <c r="G23" s="134">
        <f t="shared" si="15"/>
        <v>0</v>
      </c>
      <c r="H23" s="120">
        <f t="shared" si="15"/>
        <v>3020</v>
      </c>
      <c r="I23" s="134">
        <f t="shared" si="15"/>
        <v>0</v>
      </c>
      <c r="J23" s="120"/>
      <c r="K23" s="134"/>
      <c r="L23" s="120"/>
      <c r="M23" s="134"/>
      <c r="N23" s="120"/>
      <c r="O23" s="134"/>
      <c r="P23" s="120"/>
      <c r="Q23" s="134"/>
      <c r="R23" s="120">
        <f t="shared" si="2"/>
        <v>3330</v>
      </c>
      <c r="S23" s="134">
        <f t="shared" si="3"/>
        <v>0</v>
      </c>
      <c r="T23" s="306">
        <v>8</v>
      </c>
      <c r="U23" s="108"/>
    </row>
    <row r="24" spans="1:21" s="113" customFormat="1" ht="24.95" customHeight="1" x14ac:dyDescent="0.15">
      <c r="A24" s="224" t="s">
        <v>282</v>
      </c>
      <c r="B24" s="124"/>
      <c r="C24" s="125"/>
      <c r="D24" s="124">
        <f t="shared" ref="D24:E24" si="16">D116</f>
        <v>380</v>
      </c>
      <c r="E24" s="125">
        <f t="shared" si="16"/>
        <v>0</v>
      </c>
      <c r="F24" s="124"/>
      <c r="G24" s="125"/>
      <c r="H24" s="124"/>
      <c r="I24" s="125"/>
      <c r="J24" s="124">
        <f>J116</f>
        <v>270</v>
      </c>
      <c r="K24" s="125">
        <f>K116</f>
        <v>0</v>
      </c>
      <c r="L24" s="124"/>
      <c r="M24" s="125"/>
      <c r="N24" s="124"/>
      <c r="O24" s="125"/>
      <c r="P24" s="124"/>
      <c r="Q24" s="125"/>
      <c r="R24" s="124">
        <f t="shared" si="2"/>
        <v>650</v>
      </c>
      <c r="S24" s="125">
        <f t="shared" si="3"/>
        <v>0</v>
      </c>
      <c r="T24" s="225">
        <v>5</v>
      </c>
      <c r="U24" s="108"/>
    </row>
    <row r="25" spans="1:21" s="113" customFormat="1" ht="24.95" customHeight="1" x14ac:dyDescent="0.15">
      <c r="A25" s="130" t="s">
        <v>305</v>
      </c>
      <c r="B25" s="124">
        <f t="shared" ref="B25:I25" si="17">B124</f>
        <v>870</v>
      </c>
      <c r="C25" s="125">
        <f t="shared" si="17"/>
        <v>0</v>
      </c>
      <c r="D25" s="124">
        <f t="shared" si="17"/>
        <v>2780</v>
      </c>
      <c r="E25" s="125">
        <f t="shared" si="17"/>
        <v>0</v>
      </c>
      <c r="F25" s="124"/>
      <c r="G25" s="125"/>
      <c r="H25" s="124">
        <f t="shared" si="17"/>
        <v>2120</v>
      </c>
      <c r="I25" s="125">
        <f t="shared" si="17"/>
        <v>0</v>
      </c>
      <c r="J25" s="124"/>
      <c r="K25" s="125"/>
      <c r="L25" s="124"/>
      <c r="M25" s="125"/>
      <c r="N25" s="124"/>
      <c r="O25" s="125"/>
      <c r="P25" s="124"/>
      <c r="Q25" s="125"/>
      <c r="R25" s="124">
        <f t="shared" si="2"/>
        <v>5770</v>
      </c>
      <c r="S25" s="125">
        <f t="shared" si="3"/>
        <v>0</v>
      </c>
      <c r="T25" s="175">
        <v>7</v>
      </c>
      <c r="U25" s="108"/>
    </row>
    <row r="26" spans="1:21" s="113" customFormat="1" ht="24.95" customHeight="1" x14ac:dyDescent="0.15">
      <c r="A26" s="135" t="s">
        <v>283</v>
      </c>
      <c r="B26" s="260">
        <f t="shared" ref="B26:G26" si="18">SUM(B10:B25)</f>
        <v>91520</v>
      </c>
      <c r="C26" s="12">
        <f t="shared" si="18"/>
        <v>0</v>
      </c>
      <c r="D26" s="260">
        <f t="shared" si="18"/>
        <v>84810</v>
      </c>
      <c r="E26" s="12">
        <f t="shared" si="18"/>
        <v>0</v>
      </c>
      <c r="F26" s="136">
        <f>SUM(F10:F25)</f>
        <v>40200</v>
      </c>
      <c r="G26" s="137">
        <f t="shared" si="18"/>
        <v>0</v>
      </c>
      <c r="H26" s="136">
        <f>SUM(H10:H25)</f>
        <v>33190</v>
      </c>
      <c r="I26" s="137">
        <f>SUM(I10:I25)</f>
        <v>0</v>
      </c>
      <c r="J26" s="136">
        <f>SUM(J10:J25)</f>
        <v>9540</v>
      </c>
      <c r="K26" s="137">
        <f>SUM(K10:K25)</f>
        <v>0</v>
      </c>
      <c r="L26" s="136"/>
      <c r="M26" s="137"/>
      <c r="N26" s="136"/>
      <c r="O26" s="137"/>
      <c r="P26" s="136"/>
      <c r="Q26" s="137"/>
      <c r="R26" s="136">
        <f>SUM(R10:R25)</f>
        <v>259260</v>
      </c>
      <c r="S26" s="137">
        <f>SUM(S10:S25)</f>
        <v>0</v>
      </c>
      <c r="T26" s="138"/>
      <c r="U26" s="108"/>
    </row>
    <row r="27" spans="1:21" ht="24.95" customHeight="1" x14ac:dyDescent="0.15">
      <c r="B27" s="52"/>
      <c r="T27" s="53" t="s">
        <v>599</v>
      </c>
    </row>
    <row r="28" spans="1:21" ht="15" customHeight="1" x14ac:dyDescent="0.15">
      <c r="B28" s="52"/>
      <c r="T28" s="53"/>
    </row>
    <row r="29" spans="1:21" ht="15" customHeight="1" x14ac:dyDescent="0.15">
      <c r="B29" s="52"/>
      <c r="T29" s="53"/>
    </row>
    <row r="30" spans="1:21" ht="15" customHeight="1" x14ac:dyDescent="0.15">
      <c r="B30" s="52"/>
      <c r="T30" s="53"/>
    </row>
    <row r="31" spans="1:21" ht="15" customHeight="1" x14ac:dyDescent="0.15">
      <c r="B31" s="52"/>
      <c r="T31" s="53"/>
    </row>
    <row r="32" spans="1:21" s="107" customFormat="1" ht="15" customHeight="1" x14ac:dyDescent="0.15">
      <c r="B32" s="26"/>
      <c r="C32" s="26"/>
    </row>
    <row r="33" spans="1:21" s="176" customFormat="1" ht="15" customHeight="1" x14ac:dyDescent="0.15">
      <c r="B33" s="26"/>
      <c r="C33" s="26"/>
      <c r="U33" s="112" t="s">
        <v>257</v>
      </c>
    </row>
    <row r="34" spans="1:21" s="176" customFormat="1" ht="15" customHeight="1" x14ac:dyDescent="0.15">
      <c r="A34" s="177" t="s">
        <v>266</v>
      </c>
      <c r="B34" s="26"/>
      <c r="C34" s="26"/>
      <c r="U34" s="114" t="s">
        <v>258</v>
      </c>
    </row>
    <row r="35" spans="1:21" s="176" customFormat="1" ht="15" customHeight="1" x14ac:dyDescent="0.15">
      <c r="B35" s="26"/>
      <c r="C35" s="26"/>
      <c r="U35" s="115" t="s">
        <v>178</v>
      </c>
    </row>
    <row r="36" spans="1:21" s="176" customFormat="1" ht="20.100000000000001" customHeight="1" x14ac:dyDescent="0.15">
      <c r="A36" s="178"/>
      <c r="B36" s="179"/>
      <c r="C36" s="178"/>
      <c r="D36" s="179"/>
      <c r="J36" s="177"/>
      <c r="K36" s="177"/>
      <c r="L36" s="177" t="s">
        <v>259</v>
      </c>
      <c r="M36" s="177"/>
      <c r="N36" s="177" t="s">
        <v>260</v>
      </c>
      <c r="O36" s="177"/>
      <c r="P36" s="177" t="s">
        <v>261</v>
      </c>
      <c r="Q36" s="177"/>
      <c r="R36" s="177" t="s">
        <v>262</v>
      </c>
      <c r="S36" s="177"/>
      <c r="T36" s="178"/>
      <c r="U36" s="180"/>
    </row>
    <row r="37" spans="1:21" s="176" customFormat="1" ht="20.100000000000001" customHeight="1" x14ac:dyDescent="0.15">
      <c r="A37" s="177"/>
      <c r="B37" s="3"/>
      <c r="C37" s="3"/>
      <c r="D37" s="3"/>
      <c r="J37" s="181" t="s">
        <v>184</v>
      </c>
      <c r="K37" s="182" t="s">
        <v>263</v>
      </c>
      <c r="L37" s="181" t="s">
        <v>264</v>
      </c>
      <c r="M37" s="182" t="s">
        <v>265</v>
      </c>
      <c r="N37" s="181" t="s">
        <v>264</v>
      </c>
      <c r="O37" s="182" t="s">
        <v>265</v>
      </c>
      <c r="P37" s="181" t="s">
        <v>264</v>
      </c>
      <c r="Q37" s="182" t="s">
        <v>265</v>
      </c>
      <c r="R37" s="181" t="s">
        <v>264</v>
      </c>
      <c r="S37" s="182" t="s">
        <v>265</v>
      </c>
      <c r="T37" s="178"/>
      <c r="U37" s="180"/>
    </row>
    <row r="38" spans="1:21" s="177" customFormat="1" ht="20.100000000000001" customHeight="1" x14ac:dyDescent="0.15">
      <c r="A38" s="116" t="s">
        <v>435</v>
      </c>
      <c r="B38" s="261"/>
      <c r="C38" s="262"/>
      <c r="D38" s="261"/>
      <c r="E38" s="262"/>
      <c r="F38" s="261"/>
      <c r="G38" s="262"/>
      <c r="H38" s="263"/>
      <c r="I38" s="264" t="s">
        <v>307</v>
      </c>
      <c r="J38" s="265">
        <f>R131</f>
        <v>30180</v>
      </c>
      <c r="K38" s="266">
        <f>S131</f>
        <v>0</v>
      </c>
      <c r="L38" s="267">
        <v>3.2</v>
      </c>
      <c r="M38" s="268">
        <f>K38*L38</f>
        <v>0</v>
      </c>
      <c r="N38" s="267">
        <v>4.5999999999999996</v>
      </c>
      <c r="O38" s="268">
        <f>K38*N38</f>
        <v>0</v>
      </c>
      <c r="P38" s="267">
        <v>9</v>
      </c>
      <c r="Q38" s="268">
        <f>K38*P38</f>
        <v>0</v>
      </c>
      <c r="R38" s="267">
        <v>14</v>
      </c>
      <c r="S38" s="268">
        <f>K38*R38</f>
        <v>0</v>
      </c>
      <c r="T38" s="185"/>
      <c r="U38" s="180"/>
    </row>
    <row r="39" spans="1:21" s="177" customFormat="1" ht="20.100000000000001" customHeight="1" x14ac:dyDescent="0.15">
      <c r="A39" s="269"/>
      <c r="B39" s="270"/>
      <c r="C39" s="271"/>
      <c r="D39" s="270"/>
      <c r="E39" s="271"/>
      <c r="F39" s="270"/>
      <c r="G39" s="271"/>
      <c r="H39" s="272"/>
      <c r="I39" s="273" t="s">
        <v>308</v>
      </c>
      <c r="J39" s="274"/>
      <c r="K39" s="275"/>
      <c r="L39" s="283">
        <v>3.52</v>
      </c>
      <c r="M39" s="277"/>
      <c r="N39" s="283">
        <v>5.0599999999999996</v>
      </c>
      <c r="O39" s="277"/>
      <c r="P39" s="276">
        <v>9.9</v>
      </c>
      <c r="Q39" s="277"/>
      <c r="R39" s="276">
        <v>15.4</v>
      </c>
      <c r="S39" s="277"/>
      <c r="T39" s="185"/>
      <c r="U39" s="180"/>
    </row>
    <row r="40" spans="1:21" s="177" customFormat="1" ht="20.100000000000001" customHeight="1" x14ac:dyDescent="0.15">
      <c r="A40" s="116" t="s">
        <v>368</v>
      </c>
      <c r="B40" s="261"/>
      <c r="C40" s="262"/>
      <c r="D40" s="261"/>
      <c r="E40" s="262"/>
      <c r="F40" s="261"/>
      <c r="G40" s="262"/>
      <c r="H40" s="263"/>
      <c r="I40" s="264" t="s">
        <v>307</v>
      </c>
      <c r="J40" s="265">
        <f>R125</f>
        <v>15750</v>
      </c>
      <c r="K40" s="266">
        <f>S125</f>
        <v>0</v>
      </c>
      <c r="L40" s="267">
        <v>3.2</v>
      </c>
      <c r="M40" s="268">
        <f>K40*L40</f>
        <v>0</v>
      </c>
      <c r="N40" s="267">
        <v>4.5999999999999996</v>
      </c>
      <c r="O40" s="268">
        <f>K40*N40</f>
        <v>0</v>
      </c>
      <c r="P40" s="267">
        <v>9</v>
      </c>
      <c r="Q40" s="268">
        <f t="shared" ref="Q40:Q46" si="19">K40*P40</f>
        <v>0</v>
      </c>
      <c r="R40" s="267">
        <v>14</v>
      </c>
      <c r="S40" s="268">
        <f t="shared" ref="S40:S46" si="20">K40*R40</f>
        <v>0</v>
      </c>
      <c r="T40" s="185"/>
      <c r="U40" s="180"/>
    </row>
    <row r="41" spans="1:21" s="177" customFormat="1" ht="20.100000000000001" customHeight="1" x14ac:dyDescent="0.15">
      <c r="A41" s="269"/>
      <c r="B41" s="270"/>
      <c r="C41" s="271"/>
      <c r="D41" s="270"/>
      <c r="E41" s="271"/>
      <c r="F41" s="270"/>
      <c r="G41" s="271"/>
      <c r="H41" s="272"/>
      <c r="I41" s="273" t="s">
        <v>308</v>
      </c>
      <c r="J41" s="274"/>
      <c r="K41" s="275"/>
      <c r="L41" s="283">
        <v>3.52</v>
      </c>
      <c r="M41" s="277"/>
      <c r="N41" s="283">
        <v>5.0599999999999996</v>
      </c>
      <c r="O41" s="277"/>
      <c r="P41" s="276">
        <v>9.9</v>
      </c>
      <c r="Q41" s="277"/>
      <c r="R41" s="276">
        <v>15.4</v>
      </c>
      <c r="S41" s="277"/>
      <c r="T41" s="185"/>
      <c r="U41" s="180"/>
    </row>
    <row r="42" spans="1:21" s="177" customFormat="1" ht="20.100000000000001" customHeight="1" x14ac:dyDescent="0.15">
      <c r="A42" s="116" t="s">
        <v>300</v>
      </c>
      <c r="B42" s="261"/>
      <c r="C42" s="262"/>
      <c r="D42" s="261"/>
      <c r="E42" s="262"/>
      <c r="F42" s="261"/>
      <c r="G42" s="262"/>
      <c r="H42" s="263"/>
      <c r="I42" s="264" t="s">
        <v>307</v>
      </c>
      <c r="J42" s="265">
        <f>R129</f>
        <v>48230</v>
      </c>
      <c r="K42" s="266">
        <f>S129</f>
        <v>0</v>
      </c>
      <c r="L42" s="267">
        <v>3.3</v>
      </c>
      <c r="M42" s="268">
        <f>K42*L42</f>
        <v>0</v>
      </c>
      <c r="N42" s="267">
        <v>4.5</v>
      </c>
      <c r="O42" s="268">
        <f>K42*N42</f>
        <v>0</v>
      </c>
      <c r="P42" s="267">
        <v>9</v>
      </c>
      <c r="Q42" s="268">
        <f t="shared" si="19"/>
        <v>0</v>
      </c>
      <c r="R42" s="267">
        <v>14</v>
      </c>
      <c r="S42" s="268">
        <f t="shared" si="20"/>
        <v>0</v>
      </c>
      <c r="T42" s="188"/>
      <c r="U42" s="180"/>
    </row>
    <row r="43" spans="1:21" s="177" customFormat="1" ht="20.100000000000001" customHeight="1" x14ac:dyDescent="0.15">
      <c r="A43" s="269"/>
      <c r="B43" s="270"/>
      <c r="C43" s="271"/>
      <c r="D43" s="270"/>
      <c r="E43" s="271"/>
      <c r="F43" s="270"/>
      <c r="G43" s="271"/>
      <c r="H43" s="272"/>
      <c r="I43" s="273" t="s">
        <v>308</v>
      </c>
      <c r="J43" s="274"/>
      <c r="K43" s="275"/>
      <c r="L43" s="283">
        <v>3.63</v>
      </c>
      <c r="M43" s="277"/>
      <c r="N43" s="283">
        <v>4.95</v>
      </c>
      <c r="O43" s="277"/>
      <c r="P43" s="276">
        <v>9.9</v>
      </c>
      <c r="Q43" s="277"/>
      <c r="R43" s="276">
        <v>15.4</v>
      </c>
      <c r="S43" s="277"/>
      <c r="T43" s="188"/>
      <c r="U43" s="180"/>
    </row>
    <row r="44" spans="1:21" s="177" customFormat="1" ht="20.100000000000001" customHeight="1" x14ac:dyDescent="0.15">
      <c r="A44" s="116" t="s">
        <v>373</v>
      </c>
      <c r="B44" s="261"/>
      <c r="C44" s="262"/>
      <c r="D44" s="261"/>
      <c r="E44" s="262"/>
      <c r="F44" s="261"/>
      <c r="G44" s="262"/>
      <c r="H44" s="263"/>
      <c r="I44" s="264" t="s">
        <v>307</v>
      </c>
      <c r="J44" s="265">
        <f>R107</f>
        <v>36660</v>
      </c>
      <c r="K44" s="266">
        <f>S107</f>
        <v>0</v>
      </c>
      <c r="L44" s="267">
        <v>3.3</v>
      </c>
      <c r="M44" s="268">
        <f>K44*L44</f>
        <v>0</v>
      </c>
      <c r="N44" s="267">
        <v>4.5</v>
      </c>
      <c r="O44" s="268">
        <f>K44*N44</f>
        <v>0</v>
      </c>
      <c r="P44" s="267">
        <v>9</v>
      </c>
      <c r="Q44" s="268">
        <f t="shared" si="19"/>
        <v>0</v>
      </c>
      <c r="R44" s="267">
        <v>14</v>
      </c>
      <c r="S44" s="268">
        <f t="shared" si="20"/>
        <v>0</v>
      </c>
      <c r="T44" s="188"/>
      <c r="U44" s="180"/>
    </row>
    <row r="45" spans="1:21" s="177" customFormat="1" ht="20.100000000000001" customHeight="1" x14ac:dyDescent="0.15">
      <c r="A45" s="269"/>
      <c r="B45" s="270"/>
      <c r="C45" s="271"/>
      <c r="D45" s="270"/>
      <c r="E45" s="271"/>
      <c r="F45" s="270"/>
      <c r="G45" s="271"/>
      <c r="H45" s="272"/>
      <c r="I45" s="273" t="s">
        <v>308</v>
      </c>
      <c r="J45" s="274"/>
      <c r="K45" s="275"/>
      <c r="L45" s="283">
        <v>3.63</v>
      </c>
      <c r="M45" s="277"/>
      <c r="N45" s="283">
        <v>4.95</v>
      </c>
      <c r="O45" s="277"/>
      <c r="P45" s="276">
        <v>9.9</v>
      </c>
      <c r="Q45" s="277"/>
      <c r="R45" s="276">
        <v>15.4</v>
      </c>
      <c r="S45" s="277"/>
      <c r="T45" s="188"/>
      <c r="U45" s="180"/>
    </row>
    <row r="46" spans="1:21" s="177" customFormat="1" ht="20.100000000000001" customHeight="1" x14ac:dyDescent="0.15">
      <c r="A46" s="116" t="s">
        <v>460</v>
      </c>
      <c r="B46" s="261"/>
      <c r="C46" s="262"/>
      <c r="D46" s="261"/>
      <c r="E46" s="262"/>
      <c r="F46" s="261"/>
      <c r="G46" s="262"/>
      <c r="H46" s="263"/>
      <c r="I46" s="264" t="s">
        <v>307</v>
      </c>
      <c r="J46" s="265">
        <f>R109+R112+R117+R119+R114+R135</f>
        <v>128440</v>
      </c>
      <c r="K46" s="266">
        <f>S109+S112+S117+S119+S114+S135</f>
        <v>0</v>
      </c>
      <c r="L46" s="267">
        <v>3.3</v>
      </c>
      <c r="M46" s="268">
        <f>K46*L46</f>
        <v>0</v>
      </c>
      <c r="N46" s="267">
        <v>4.5</v>
      </c>
      <c r="O46" s="268">
        <f>K46*N46</f>
        <v>0</v>
      </c>
      <c r="P46" s="267">
        <v>8</v>
      </c>
      <c r="Q46" s="268">
        <f t="shared" si="19"/>
        <v>0</v>
      </c>
      <c r="R46" s="267">
        <v>13</v>
      </c>
      <c r="S46" s="268">
        <f t="shared" si="20"/>
        <v>0</v>
      </c>
      <c r="T46" s="188"/>
      <c r="U46" s="180"/>
    </row>
    <row r="47" spans="1:21" s="177" customFormat="1" ht="20.100000000000001" customHeight="1" x14ac:dyDescent="0.15">
      <c r="A47" s="269"/>
      <c r="B47" s="270"/>
      <c r="C47" s="271"/>
      <c r="D47" s="270"/>
      <c r="E47" s="271"/>
      <c r="F47" s="270"/>
      <c r="G47" s="271"/>
      <c r="H47" s="272"/>
      <c r="I47" s="273" t="s">
        <v>308</v>
      </c>
      <c r="J47" s="274"/>
      <c r="K47" s="275"/>
      <c r="L47" s="283">
        <v>3.63</v>
      </c>
      <c r="M47" s="277"/>
      <c r="N47" s="283">
        <v>4.95</v>
      </c>
      <c r="O47" s="277"/>
      <c r="P47" s="276">
        <v>8.8000000000000007</v>
      </c>
      <c r="Q47" s="277"/>
      <c r="R47" s="276">
        <v>14.3</v>
      </c>
      <c r="S47" s="277"/>
      <c r="T47" s="188"/>
      <c r="U47" s="180"/>
    </row>
    <row r="48" spans="1:21" s="177" customFormat="1" ht="20.100000000000001" customHeight="1" x14ac:dyDescent="0.15">
      <c r="A48" s="190"/>
      <c r="B48" s="183"/>
      <c r="C48" s="184"/>
      <c r="D48" s="199" t="s">
        <v>309</v>
      </c>
      <c r="E48" s="184"/>
      <c r="F48" s="183"/>
      <c r="G48" s="184"/>
      <c r="H48" s="183"/>
      <c r="I48" s="184"/>
      <c r="J48" s="186">
        <f>SUM(J38:J47)</f>
        <v>259260</v>
      </c>
      <c r="K48" s="187">
        <f>SUM(K38:K47)</f>
        <v>0</v>
      </c>
      <c r="L48" s="189"/>
      <c r="M48" s="12">
        <f>SUM(M38:M47)</f>
        <v>0</v>
      </c>
      <c r="N48" s="189"/>
      <c r="O48" s="12">
        <f>SUM(O38:O47)</f>
        <v>0</v>
      </c>
      <c r="P48" s="189"/>
      <c r="Q48" s="12">
        <f>SUM(Q38:Q47)</f>
        <v>0</v>
      </c>
      <c r="R48" s="189"/>
      <c r="S48" s="12">
        <f>SUM(S38:S47)</f>
        <v>0</v>
      </c>
      <c r="T48" s="188"/>
      <c r="U48" s="180"/>
    </row>
    <row r="49" spans="1:21" s="177" customFormat="1" ht="20.100000000000001" customHeight="1" thickBot="1" x14ac:dyDescent="0.2">
      <c r="B49" s="166"/>
      <c r="C49" s="188"/>
      <c r="D49" s="166"/>
      <c r="E49" s="188"/>
      <c r="F49" s="166"/>
      <c r="G49" s="188"/>
      <c r="H49" s="166"/>
      <c r="I49" s="188"/>
      <c r="J49" s="166"/>
      <c r="K49" s="188"/>
      <c r="L49" s="166"/>
      <c r="M49" s="188"/>
      <c r="N49" s="166"/>
      <c r="O49" s="188"/>
      <c r="P49" s="166"/>
      <c r="Q49" s="188"/>
      <c r="R49" s="166"/>
      <c r="S49" s="188"/>
      <c r="T49" s="188"/>
      <c r="U49" s="180"/>
    </row>
    <row r="50" spans="1:21" s="177" customFormat="1" ht="20.100000000000001" customHeight="1" thickBot="1" x14ac:dyDescent="0.2">
      <c r="A50" s="191"/>
      <c r="B50" s="192"/>
      <c r="C50" s="193"/>
      <c r="D50" s="194" t="s">
        <v>310</v>
      </c>
      <c r="E50" s="193"/>
      <c r="F50" s="192"/>
      <c r="G50" s="193"/>
      <c r="H50" s="192"/>
      <c r="I50" s="193"/>
      <c r="J50" s="195">
        <f>J48</f>
        <v>259260</v>
      </c>
      <c r="K50" s="196">
        <f>K48</f>
        <v>0</v>
      </c>
      <c r="L50" s="197" t="s">
        <v>259</v>
      </c>
      <c r="M50" s="196">
        <f>M48</f>
        <v>0</v>
      </c>
      <c r="N50" s="197" t="s">
        <v>260</v>
      </c>
      <c r="O50" s="196">
        <f>O48</f>
        <v>0</v>
      </c>
      <c r="P50" s="197" t="s">
        <v>261</v>
      </c>
      <c r="Q50" s="196">
        <f>Q48</f>
        <v>0</v>
      </c>
      <c r="R50" s="197" t="s">
        <v>262</v>
      </c>
      <c r="S50" s="198">
        <f>S48</f>
        <v>0</v>
      </c>
      <c r="T50" s="188"/>
      <c r="U50" s="180"/>
    </row>
    <row r="51" spans="1:21" ht="20.100000000000001" customHeight="1" x14ac:dyDescent="0.15">
      <c r="A51" s="179" t="s">
        <v>271</v>
      </c>
      <c r="B51" s="176"/>
      <c r="C51" s="176"/>
      <c r="D51" s="176"/>
      <c r="E51" s="176"/>
      <c r="F51" s="176"/>
      <c r="G51" s="176"/>
      <c r="H51" s="176"/>
      <c r="I51" s="176"/>
      <c r="J51" s="176"/>
      <c r="K51" s="176"/>
      <c r="L51" s="176"/>
      <c r="M51" s="176"/>
      <c r="N51" s="176"/>
      <c r="O51" s="176"/>
      <c r="P51" s="176"/>
      <c r="Q51" s="176"/>
      <c r="R51" s="176"/>
      <c r="S51" s="53" t="s">
        <v>598</v>
      </c>
      <c r="T51" s="176"/>
      <c r="U51" s="180"/>
    </row>
    <row r="52" spans="1:21" ht="20.100000000000001" customHeight="1" x14ac:dyDescent="0.15">
      <c r="A52" s="179"/>
      <c r="B52" s="176"/>
      <c r="C52" s="176"/>
      <c r="D52" s="176"/>
      <c r="E52" s="176"/>
      <c r="F52" s="176"/>
      <c r="G52" s="176"/>
      <c r="H52" s="176"/>
      <c r="I52" s="176"/>
      <c r="J52" s="176"/>
      <c r="K52" s="176"/>
      <c r="L52" s="176"/>
      <c r="M52" s="176"/>
      <c r="N52" s="176"/>
      <c r="O52" s="176"/>
      <c r="P52" s="176"/>
      <c r="Q52" s="176"/>
      <c r="R52" s="176"/>
      <c r="S52" s="53"/>
      <c r="T52" s="176"/>
      <c r="U52" s="180"/>
    </row>
    <row r="53" spans="1:21" ht="20.100000000000001" customHeight="1" x14ac:dyDescent="0.15">
      <c r="A53" s="179"/>
      <c r="B53" s="176"/>
      <c r="C53" s="176"/>
      <c r="D53" s="176"/>
      <c r="E53" s="176"/>
      <c r="F53" s="176"/>
      <c r="G53" s="176"/>
      <c r="H53" s="176"/>
      <c r="I53" s="176"/>
      <c r="J53" s="176"/>
      <c r="K53" s="176"/>
      <c r="L53" s="176"/>
      <c r="M53" s="176"/>
      <c r="N53" s="176"/>
      <c r="O53" s="176"/>
      <c r="P53" s="176"/>
      <c r="Q53" s="176"/>
      <c r="R53" s="176"/>
      <c r="S53" s="53"/>
      <c r="T53" s="176"/>
      <c r="U53" s="180"/>
    </row>
    <row r="54" spans="1:21" ht="20.100000000000001" customHeight="1" x14ac:dyDescent="0.15">
      <c r="A54" s="179"/>
      <c r="B54" s="176"/>
      <c r="C54" s="176"/>
      <c r="D54" s="176"/>
      <c r="E54" s="176"/>
      <c r="F54" s="176"/>
      <c r="G54" s="176"/>
      <c r="H54" s="176"/>
      <c r="I54" s="176"/>
      <c r="J54" s="176"/>
      <c r="K54" s="176"/>
      <c r="L54" s="176"/>
      <c r="M54" s="176"/>
      <c r="N54" s="176"/>
      <c r="O54" s="176"/>
      <c r="P54" s="176"/>
      <c r="Q54" s="176"/>
      <c r="R54" s="176"/>
      <c r="S54" s="53"/>
      <c r="T54" s="176"/>
      <c r="U54" s="180"/>
    </row>
    <row r="55" spans="1:21" ht="20.100000000000001" customHeight="1" x14ac:dyDescent="0.15">
      <c r="A55" s="179"/>
      <c r="B55" s="176"/>
      <c r="C55" s="176"/>
      <c r="D55" s="176"/>
      <c r="E55" s="176"/>
      <c r="F55" s="176"/>
      <c r="G55" s="176"/>
      <c r="H55" s="176"/>
      <c r="I55" s="176"/>
      <c r="J55" s="176"/>
      <c r="K55" s="176"/>
      <c r="L55" s="176"/>
      <c r="M55" s="176"/>
      <c r="N55" s="176"/>
      <c r="O55" s="176"/>
      <c r="P55" s="176"/>
      <c r="Q55" s="176"/>
      <c r="R55" s="176"/>
      <c r="S55" s="53"/>
      <c r="T55" s="176"/>
      <c r="U55" s="180"/>
    </row>
    <row r="56" spans="1:21" ht="20.100000000000001" customHeight="1" x14ac:dyDescent="0.15">
      <c r="A56" s="179"/>
      <c r="B56" s="176"/>
      <c r="C56" s="176"/>
      <c r="D56" s="176"/>
      <c r="E56" s="176"/>
      <c r="F56" s="176"/>
      <c r="G56" s="176"/>
      <c r="H56" s="176"/>
      <c r="I56" s="176"/>
      <c r="J56" s="176"/>
      <c r="K56" s="176"/>
      <c r="L56" s="176"/>
      <c r="M56" s="176"/>
      <c r="N56" s="176"/>
      <c r="O56" s="176"/>
      <c r="P56" s="176"/>
      <c r="Q56" s="176"/>
      <c r="R56" s="176"/>
      <c r="S56" s="53"/>
      <c r="T56" s="176"/>
      <c r="U56" s="180"/>
    </row>
    <row r="57" spans="1:21" ht="20.100000000000001" customHeight="1" x14ac:dyDescent="0.15">
      <c r="A57" s="179"/>
      <c r="B57" s="176"/>
      <c r="C57" s="176"/>
      <c r="D57" s="176"/>
      <c r="E57" s="176"/>
      <c r="F57" s="176"/>
      <c r="G57" s="176"/>
      <c r="H57" s="176"/>
      <c r="I57" s="176"/>
      <c r="J57" s="176"/>
      <c r="K57" s="176"/>
      <c r="L57" s="176"/>
      <c r="M57" s="176"/>
      <c r="N57" s="176"/>
      <c r="O57" s="176"/>
      <c r="P57" s="176"/>
      <c r="Q57" s="176"/>
      <c r="R57" s="176"/>
      <c r="S57" s="53"/>
      <c r="T57" s="176"/>
      <c r="U57" s="180"/>
    </row>
    <row r="58" spans="1:21" ht="15" customHeight="1" x14ac:dyDescent="0.15">
      <c r="A58" s="179"/>
      <c r="B58" s="176"/>
      <c r="C58" s="176"/>
      <c r="D58" s="176"/>
      <c r="E58" s="176"/>
      <c r="F58" s="176"/>
      <c r="G58" s="176"/>
      <c r="H58" s="176"/>
      <c r="I58" s="176"/>
      <c r="J58" s="176"/>
      <c r="K58" s="176"/>
      <c r="L58" s="176"/>
      <c r="M58" s="176"/>
      <c r="N58" s="176"/>
      <c r="O58" s="176"/>
      <c r="P58" s="176"/>
      <c r="Q58" s="176"/>
      <c r="R58" s="176"/>
      <c r="S58" s="53"/>
      <c r="T58" s="176"/>
      <c r="U58" s="180"/>
    </row>
    <row r="59" spans="1:21" ht="15" customHeight="1" x14ac:dyDescent="0.15">
      <c r="A59" s="179"/>
      <c r="B59" s="176"/>
      <c r="C59" s="176"/>
      <c r="D59" s="176"/>
      <c r="E59" s="176"/>
      <c r="F59" s="176"/>
      <c r="G59" s="176"/>
      <c r="H59" s="176"/>
      <c r="I59" s="176"/>
      <c r="J59" s="176"/>
      <c r="K59" s="176"/>
      <c r="L59" s="176"/>
      <c r="M59" s="176"/>
      <c r="N59" s="176"/>
      <c r="O59" s="176"/>
      <c r="P59" s="176"/>
      <c r="Q59" s="176"/>
      <c r="R59" s="176"/>
      <c r="S59" s="53"/>
      <c r="T59" s="176"/>
      <c r="U59" s="180"/>
    </row>
    <row r="60" spans="1:21" ht="15" customHeight="1" x14ac:dyDescent="0.15">
      <c r="A60" s="179"/>
      <c r="B60" s="176"/>
      <c r="C60" s="176"/>
      <c r="D60" s="176"/>
      <c r="E60" s="176"/>
      <c r="F60" s="176"/>
      <c r="G60" s="176"/>
      <c r="H60" s="176"/>
      <c r="I60" s="176"/>
      <c r="J60" s="176"/>
      <c r="K60" s="176"/>
      <c r="L60" s="176"/>
      <c r="M60" s="176"/>
      <c r="N60" s="176"/>
      <c r="O60" s="176"/>
      <c r="P60" s="176"/>
      <c r="Q60" s="176"/>
      <c r="R60" s="176"/>
      <c r="S60" s="53"/>
      <c r="T60" s="176"/>
      <c r="U60" s="180"/>
    </row>
    <row r="61" spans="1:21" ht="15" customHeight="1" x14ac:dyDescent="0.15">
      <c r="A61" s="179"/>
      <c r="B61" s="176"/>
      <c r="C61" s="176"/>
      <c r="D61" s="176"/>
      <c r="E61" s="176"/>
      <c r="F61" s="176"/>
      <c r="G61" s="176"/>
      <c r="H61" s="176"/>
      <c r="I61" s="176"/>
      <c r="J61" s="176"/>
      <c r="K61" s="176"/>
      <c r="L61" s="176"/>
      <c r="M61" s="176"/>
      <c r="N61" s="176"/>
      <c r="O61" s="176"/>
      <c r="P61" s="176"/>
      <c r="Q61" s="176"/>
      <c r="R61" s="176"/>
      <c r="S61" s="53"/>
      <c r="T61" s="176"/>
      <c r="U61" s="180"/>
    </row>
    <row r="62" spans="1:21" ht="15" customHeight="1" x14ac:dyDescent="0.15">
      <c r="A62" s="179"/>
      <c r="B62" s="176"/>
      <c r="C62" s="176"/>
      <c r="D62" s="176"/>
      <c r="E62" s="176"/>
      <c r="F62" s="176"/>
      <c r="G62" s="176"/>
      <c r="H62" s="176"/>
      <c r="I62" s="176"/>
      <c r="J62" s="176"/>
      <c r="K62" s="176"/>
      <c r="L62" s="176"/>
      <c r="M62" s="176"/>
      <c r="N62" s="176"/>
      <c r="O62" s="176"/>
      <c r="P62" s="176"/>
      <c r="Q62" s="176"/>
      <c r="R62" s="176"/>
      <c r="S62" s="53"/>
      <c r="T62" s="176"/>
      <c r="U62" s="180"/>
    </row>
    <row r="63" spans="1:21" ht="15" customHeight="1" x14ac:dyDescent="0.15">
      <c r="A63" s="179"/>
      <c r="B63" s="176"/>
      <c r="C63" s="176"/>
      <c r="D63" s="176"/>
      <c r="E63" s="176"/>
      <c r="F63" s="176"/>
      <c r="G63" s="176"/>
      <c r="H63" s="176"/>
      <c r="I63" s="176"/>
      <c r="J63" s="176"/>
      <c r="K63" s="176"/>
      <c r="L63" s="176"/>
      <c r="M63" s="176"/>
      <c r="N63" s="176"/>
      <c r="O63" s="176"/>
      <c r="P63" s="176"/>
      <c r="Q63" s="176"/>
      <c r="R63" s="176"/>
      <c r="S63" s="53"/>
      <c r="T63" s="176"/>
      <c r="U63" s="180"/>
    </row>
    <row r="64" spans="1:21" ht="15" customHeight="1" x14ac:dyDescent="0.15">
      <c r="A64" s="179"/>
      <c r="B64" s="176"/>
      <c r="C64" s="176"/>
      <c r="D64" s="176"/>
      <c r="E64" s="176"/>
      <c r="F64" s="176"/>
      <c r="G64" s="176"/>
      <c r="H64" s="176"/>
      <c r="I64" s="176"/>
      <c r="J64" s="176"/>
      <c r="K64" s="176"/>
      <c r="L64" s="176"/>
      <c r="M64" s="176"/>
      <c r="N64" s="176"/>
      <c r="O64" s="176"/>
      <c r="P64" s="176"/>
      <c r="Q64" s="176"/>
      <c r="R64" s="176"/>
      <c r="S64" s="53"/>
      <c r="T64" s="176"/>
      <c r="U64" s="180"/>
    </row>
    <row r="65" spans="1:21" ht="15" customHeight="1" x14ac:dyDescent="0.15">
      <c r="A65" s="179"/>
      <c r="B65" s="176"/>
      <c r="C65" s="176"/>
      <c r="D65" s="176"/>
      <c r="E65" s="176"/>
      <c r="F65" s="176"/>
      <c r="G65" s="176"/>
      <c r="H65" s="176"/>
      <c r="I65" s="176"/>
      <c r="J65" s="176"/>
      <c r="K65" s="176"/>
      <c r="L65" s="176"/>
      <c r="M65" s="176"/>
      <c r="N65" s="176"/>
      <c r="O65" s="176"/>
      <c r="P65" s="176"/>
      <c r="Q65" s="176"/>
      <c r="R65" s="176"/>
      <c r="S65" s="53"/>
      <c r="T65" s="176"/>
      <c r="U65" s="180"/>
    </row>
    <row r="66" spans="1:21" ht="15" customHeight="1" x14ac:dyDescent="0.15">
      <c r="A66" s="179"/>
      <c r="B66" s="176"/>
      <c r="C66" s="176"/>
      <c r="D66" s="176"/>
      <c r="E66" s="176"/>
      <c r="F66" s="176"/>
      <c r="G66" s="176"/>
      <c r="H66" s="176"/>
      <c r="I66" s="176"/>
      <c r="J66" s="176"/>
      <c r="K66" s="176"/>
      <c r="L66" s="176"/>
      <c r="M66" s="176"/>
      <c r="N66" s="176"/>
      <c r="O66" s="176"/>
      <c r="P66" s="176"/>
      <c r="Q66" s="176"/>
      <c r="R66" s="176"/>
      <c r="S66" s="53"/>
      <c r="T66" s="176"/>
      <c r="U66" s="180"/>
    </row>
    <row r="67" spans="1:21" ht="15" hidden="1" customHeight="1" x14ac:dyDescent="0.15">
      <c r="A67" s="220" t="s">
        <v>286</v>
      </c>
      <c r="B67" s="221" t="s">
        <v>462</v>
      </c>
      <c r="C67" s="222"/>
      <c r="D67" s="207"/>
      <c r="E67" s="207"/>
      <c r="F67" s="207"/>
      <c r="G67" s="207"/>
      <c r="H67" s="207"/>
      <c r="I67" s="207"/>
      <c r="J67" s="207"/>
      <c r="K67" s="207"/>
      <c r="L67" s="207"/>
      <c r="M67" s="207"/>
      <c r="N67" s="207"/>
      <c r="O67" s="207"/>
      <c r="P67" s="207"/>
      <c r="Q67" s="207"/>
      <c r="R67" s="207"/>
      <c r="S67" s="207"/>
      <c r="T67" s="207"/>
      <c r="U67" s="208"/>
    </row>
    <row r="68" spans="1:21" s="176" customFormat="1" ht="15" hidden="1" customHeight="1" x14ac:dyDescent="0.15">
      <c r="B68" s="26"/>
      <c r="C68" s="26"/>
      <c r="U68" s="112" t="s">
        <v>257</v>
      </c>
    </row>
    <row r="69" spans="1:21" s="176" customFormat="1" ht="15" hidden="1" customHeight="1" x14ac:dyDescent="0.15">
      <c r="A69" s="177" t="s">
        <v>291</v>
      </c>
      <c r="B69" s="26"/>
      <c r="C69" s="26"/>
      <c r="U69" s="114" t="s">
        <v>258</v>
      </c>
    </row>
    <row r="70" spans="1:21" s="176" customFormat="1" ht="15" hidden="1" customHeight="1" x14ac:dyDescent="0.15">
      <c r="B70" s="26"/>
      <c r="C70" s="26"/>
      <c r="U70" s="115" t="s">
        <v>178</v>
      </c>
    </row>
    <row r="71" spans="1:21" s="176" customFormat="1" ht="24.95" hidden="1" customHeight="1" x14ac:dyDescent="0.15">
      <c r="B71" s="26"/>
      <c r="C71" s="26"/>
      <c r="H71" s="177" t="s">
        <v>259</v>
      </c>
      <c r="L71" s="177" t="s">
        <v>292</v>
      </c>
      <c r="P71" s="177" t="s">
        <v>293</v>
      </c>
      <c r="U71" s="254"/>
    </row>
    <row r="72" spans="1:21" s="176" customFormat="1" ht="24.95" hidden="1" customHeight="1" x14ac:dyDescent="0.15">
      <c r="A72" s="178"/>
      <c r="B72" s="179"/>
      <c r="C72" s="178"/>
      <c r="D72" s="179"/>
      <c r="F72" s="177" t="s">
        <v>290</v>
      </c>
      <c r="G72" s="177"/>
      <c r="H72" s="256" t="s">
        <v>454</v>
      </c>
      <c r="I72" s="257"/>
      <c r="J72" s="256" t="s">
        <v>455</v>
      </c>
      <c r="K72" s="257"/>
      <c r="L72" s="256" t="s">
        <v>454</v>
      </c>
      <c r="M72" s="257"/>
      <c r="N72" s="256" t="s">
        <v>455</v>
      </c>
      <c r="O72" s="257"/>
      <c r="P72" s="256" t="s">
        <v>454</v>
      </c>
      <c r="Q72" s="257"/>
      <c r="R72" s="256" t="s">
        <v>455</v>
      </c>
      <c r="S72" s="255"/>
      <c r="T72" s="178"/>
      <c r="U72" s="180"/>
    </row>
    <row r="73" spans="1:21" s="176" customFormat="1" ht="24.95" hidden="1" customHeight="1" x14ac:dyDescent="0.15">
      <c r="A73" s="177"/>
      <c r="B73" s="3"/>
      <c r="C73" s="3"/>
      <c r="D73" s="3"/>
      <c r="F73" s="181" t="s">
        <v>184</v>
      </c>
      <c r="G73" s="182" t="s">
        <v>263</v>
      </c>
      <c r="H73" s="181" t="s">
        <v>264</v>
      </c>
      <c r="I73" s="182" t="s">
        <v>265</v>
      </c>
      <c r="J73" s="181" t="s">
        <v>264</v>
      </c>
      <c r="K73" s="182" t="s">
        <v>265</v>
      </c>
      <c r="L73" s="181" t="s">
        <v>264</v>
      </c>
      <c r="M73" s="182" t="s">
        <v>265</v>
      </c>
      <c r="N73" s="181" t="s">
        <v>264</v>
      </c>
      <c r="O73" s="182" t="s">
        <v>265</v>
      </c>
      <c r="P73" s="181" t="s">
        <v>264</v>
      </c>
      <c r="Q73" s="182" t="s">
        <v>265</v>
      </c>
      <c r="R73" s="181" t="s">
        <v>264</v>
      </c>
      <c r="S73" s="182" t="s">
        <v>265</v>
      </c>
      <c r="T73" s="178"/>
      <c r="U73" s="180"/>
    </row>
    <row r="74" spans="1:21" s="177" customFormat="1" ht="24.95" hidden="1" customHeight="1" x14ac:dyDescent="0.15">
      <c r="A74" s="282" t="s">
        <v>435</v>
      </c>
      <c r="B74" s="261"/>
      <c r="C74" s="262"/>
      <c r="D74" s="263"/>
      <c r="E74" s="264" t="s">
        <v>307</v>
      </c>
      <c r="F74" s="278">
        <f>R131</f>
        <v>30180</v>
      </c>
      <c r="G74" s="279">
        <f>S131</f>
        <v>0</v>
      </c>
      <c r="H74" s="280">
        <v>3.7</v>
      </c>
      <c r="I74" s="281">
        <f>G74*H74</f>
        <v>0</v>
      </c>
      <c r="J74" s="280">
        <v>3.2</v>
      </c>
      <c r="K74" s="281">
        <f>G74*J74</f>
        <v>0</v>
      </c>
      <c r="L74" s="280">
        <v>5.6</v>
      </c>
      <c r="M74" s="281">
        <f>G74*L74</f>
        <v>0</v>
      </c>
      <c r="N74" s="280">
        <v>4.5999999999999996</v>
      </c>
      <c r="O74" s="281">
        <f>G74*N74</f>
        <v>0</v>
      </c>
      <c r="P74" s="280">
        <v>11</v>
      </c>
      <c r="Q74" s="281">
        <f>G74*P74</f>
        <v>0</v>
      </c>
      <c r="R74" s="280">
        <v>9</v>
      </c>
      <c r="S74" s="281">
        <f>G74*R74</f>
        <v>0</v>
      </c>
      <c r="T74" s="185"/>
      <c r="U74" s="180"/>
    </row>
    <row r="75" spans="1:21" s="177" customFormat="1" ht="24.95" hidden="1" customHeight="1" x14ac:dyDescent="0.15">
      <c r="A75" s="282" t="s">
        <v>368</v>
      </c>
      <c r="B75" s="261"/>
      <c r="C75" s="262"/>
      <c r="D75" s="263"/>
      <c r="E75" s="264" t="s">
        <v>307</v>
      </c>
      <c r="F75" s="278">
        <f>R125</f>
        <v>15750</v>
      </c>
      <c r="G75" s="279">
        <f>S125</f>
        <v>0</v>
      </c>
      <c r="H75" s="280">
        <v>3.7</v>
      </c>
      <c r="I75" s="281">
        <f>G75*H75</f>
        <v>0</v>
      </c>
      <c r="J75" s="280">
        <v>3.2</v>
      </c>
      <c r="K75" s="281">
        <f>G75*J75</f>
        <v>0</v>
      </c>
      <c r="L75" s="280">
        <v>5.6</v>
      </c>
      <c r="M75" s="281">
        <f>G75*L75</f>
        <v>0</v>
      </c>
      <c r="N75" s="280">
        <v>4.5999999999999996</v>
      </c>
      <c r="O75" s="281">
        <f>G75*N75</f>
        <v>0</v>
      </c>
      <c r="P75" s="280">
        <v>11</v>
      </c>
      <c r="Q75" s="281">
        <f>G75*P75</f>
        <v>0</v>
      </c>
      <c r="R75" s="280">
        <v>9</v>
      </c>
      <c r="S75" s="281">
        <f>G75*R75</f>
        <v>0</v>
      </c>
      <c r="T75" s="185"/>
      <c r="U75" s="180"/>
    </row>
    <row r="76" spans="1:21" s="177" customFormat="1" ht="24.95" hidden="1" customHeight="1" x14ac:dyDescent="0.15">
      <c r="A76" s="282" t="s">
        <v>300</v>
      </c>
      <c r="B76" s="261"/>
      <c r="C76" s="262"/>
      <c r="D76" s="263"/>
      <c r="E76" s="264" t="s">
        <v>307</v>
      </c>
      <c r="F76" s="278">
        <f>R129</f>
        <v>48230</v>
      </c>
      <c r="G76" s="279">
        <f>S129</f>
        <v>0</v>
      </c>
      <c r="H76" s="280">
        <v>4.3</v>
      </c>
      <c r="I76" s="281">
        <f>G76*H76</f>
        <v>0</v>
      </c>
      <c r="J76" s="280">
        <v>3.3</v>
      </c>
      <c r="K76" s="281">
        <f>G76*J76</f>
        <v>0</v>
      </c>
      <c r="L76" s="280">
        <v>5.5</v>
      </c>
      <c r="M76" s="281">
        <f>G76*L76</f>
        <v>0</v>
      </c>
      <c r="N76" s="280">
        <v>4.5</v>
      </c>
      <c r="O76" s="281">
        <f>G76*N76</f>
        <v>0</v>
      </c>
      <c r="P76" s="280">
        <v>10</v>
      </c>
      <c r="Q76" s="281">
        <f>G76*P76</f>
        <v>0</v>
      </c>
      <c r="R76" s="280">
        <v>9</v>
      </c>
      <c r="S76" s="281">
        <f>G76*R76</f>
        <v>0</v>
      </c>
      <c r="T76" s="188"/>
      <c r="U76" s="180"/>
    </row>
    <row r="77" spans="1:21" s="177" customFormat="1" ht="24.95" hidden="1" customHeight="1" x14ac:dyDescent="0.15">
      <c r="A77" s="282" t="s">
        <v>373</v>
      </c>
      <c r="B77" s="261"/>
      <c r="C77" s="262"/>
      <c r="D77" s="263"/>
      <c r="E77" s="264" t="s">
        <v>307</v>
      </c>
      <c r="F77" s="278">
        <f>R107</f>
        <v>36660</v>
      </c>
      <c r="G77" s="279">
        <f>S107</f>
        <v>0</v>
      </c>
      <c r="H77" s="280">
        <v>4.3</v>
      </c>
      <c r="I77" s="281">
        <f>G77*H77</f>
        <v>0</v>
      </c>
      <c r="J77" s="280">
        <v>3.3</v>
      </c>
      <c r="K77" s="281">
        <f>G77*J77</f>
        <v>0</v>
      </c>
      <c r="L77" s="280">
        <v>5.5</v>
      </c>
      <c r="M77" s="281">
        <f>G77*L77</f>
        <v>0</v>
      </c>
      <c r="N77" s="280">
        <v>4.5</v>
      </c>
      <c r="O77" s="281">
        <f>G77*N77</f>
        <v>0</v>
      </c>
      <c r="P77" s="280">
        <v>10</v>
      </c>
      <c r="Q77" s="281">
        <f>G77*P77</f>
        <v>0</v>
      </c>
      <c r="R77" s="280">
        <v>9</v>
      </c>
      <c r="S77" s="281">
        <f>G77*R77</f>
        <v>0</v>
      </c>
      <c r="T77" s="188"/>
      <c r="U77" s="180"/>
    </row>
    <row r="78" spans="1:21" s="177" customFormat="1" ht="24.95" hidden="1" customHeight="1" x14ac:dyDescent="0.15">
      <c r="A78" s="318" t="s">
        <v>461</v>
      </c>
      <c r="B78" s="261"/>
      <c r="C78" s="262"/>
      <c r="D78" s="263"/>
      <c r="E78" s="264" t="s">
        <v>307</v>
      </c>
      <c r="F78" s="278">
        <f>R109+R112+R117+R119+R114+R135</f>
        <v>128440</v>
      </c>
      <c r="G78" s="279">
        <f>S109+S112+S117+S119+S114+S135</f>
        <v>0</v>
      </c>
      <c r="H78" s="280">
        <v>4.3</v>
      </c>
      <c r="I78" s="281">
        <f>G78*H78</f>
        <v>0</v>
      </c>
      <c r="J78" s="280">
        <v>3.3</v>
      </c>
      <c r="K78" s="281">
        <f>G78*J78</f>
        <v>0</v>
      </c>
      <c r="L78" s="280">
        <v>5.5</v>
      </c>
      <c r="M78" s="281">
        <f>G78*L78</f>
        <v>0</v>
      </c>
      <c r="N78" s="280">
        <v>4.5</v>
      </c>
      <c r="O78" s="281">
        <f>G78*N78</f>
        <v>0</v>
      </c>
      <c r="P78" s="280">
        <v>9</v>
      </c>
      <c r="Q78" s="281">
        <f>G78*P78</f>
        <v>0</v>
      </c>
      <c r="R78" s="280">
        <v>8</v>
      </c>
      <c r="S78" s="281">
        <f>G78*R78</f>
        <v>0</v>
      </c>
      <c r="T78" s="188"/>
      <c r="U78" s="180"/>
    </row>
    <row r="79" spans="1:21" s="177" customFormat="1" ht="24.95" hidden="1" customHeight="1" x14ac:dyDescent="0.15">
      <c r="A79" s="190"/>
      <c r="B79" s="183"/>
      <c r="C79" s="184"/>
      <c r="D79" s="199" t="s">
        <v>267</v>
      </c>
      <c r="E79" s="184"/>
      <c r="F79" s="186">
        <f>SUM(F74:F78)</f>
        <v>259260</v>
      </c>
      <c r="G79" s="187">
        <f>SUM(G74:G78)</f>
        <v>0</v>
      </c>
      <c r="H79" s="189"/>
      <c r="I79" s="12">
        <f>SUM(I74:I78)</f>
        <v>0</v>
      </c>
      <c r="J79" s="189"/>
      <c r="K79" s="12">
        <f>SUM(K74:K78)</f>
        <v>0</v>
      </c>
      <c r="L79" s="189"/>
      <c r="M79" s="12">
        <f>SUM(M74:M78)</f>
        <v>0</v>
      </c>
      <c r="N79" s="189"/>
      <c r="O79" s="12">
        <f>SUM(O74:O78)</f>
        <v>0</v>
      </c>
      <c r="P79" s="189"/>
      <c r="Q79" s="12">
        <f>SUM(Q74:Q78)</f>
        <v>0</v>
      </c>
      <c r="R79" s="189"/>
      <c r="S79" s="12">
        <f>SUM(S74:S78)</f>
        <v>0</v>
      </c>
      <c r="T79" s="188"/>
      <c r="U79" s="180"/>
    </row>
    <row r="80" spans="1:21" s="177" customFormat="1" ht="24.95" hidden="1" customHeight="1" thickBot="1" x14ac:dyDescent="0.2">
      <c r="B80" s="166"/>
      <c r="C80" s="188"/>
      <c r="D80" s="166"/>
      <c r="E80" s="188"/>
      <c r="F80" s="166"/>
      <c r="G80" s="188"/>
      <c r="H80" s="166"/>
      <c r="I80" s="188"/>
      <c r="J80" s="166"/>
      <c r="K80" s="188"/>
      <c r="L80" s="166"/>
      <c r="M80" s="188"/>
      <c r="N80" s="166"/>
      <c r="O80" s="188"/>
      <c r="P80" s="166"/>
      <c r="Q80" s="188"/>
      <c r="R80" s="166"/>
      <c r="S80" s="188"/>
      <c r="T80" s="188"/>
      <c r="U80" s="180"/>
    </row>
    <row r="81" spans="1:21" s="177" customFormat="1" ht="24.95" hidden="1" customHeight="1" thickBot="1" x14ac:dyDescent="0.2">
      <c r="A81" s="191"/>
      <c r="B81" s="192"/>
      <c r="C81" s="193"/>
      <c r="D81" s="194" t="s">
        <v>143</v>
      </c>
      <c r="E81" s="193"/>
      <c r="F81" s="195">
        <f>F79</f>
        <v>259260</v>
      </c>
      <c r="G81" s="196">
        <f>G79</f>
        <v>0</v>
      </c>
      <c r="H81" s="197" t="s">
        <v>456</v>
      </c>
      <c r="I81" s="196">
        <f>I79</f>
        <v>0</v>
      </c>
      <c r="J81" s="197" t="s">
        <v>457</v>
      </c>
      <c r="K81" s="196">
        <f>K79</f>
        <v>0</v>
      </c>
      <c r="L81" s="197" t="s">
        <v>458</v>
      </c>
      <c r="M81" s="196">
        <f>M79</f>
        <v>0</v>
      </c>
      <c r="N81" s="197" t="s">
        <v>292</v>
      </c>
      <c r="O81" s="196">
        <f>O79</f>
        <v>0</v>
      </c>
      <c r="P81" s="197" t="s">
        <v>459</v>
      </c>
      <c r="Q81" s="196">
        <f>Q79</f>
        <v>0</v>
      </c>
      <c r="R81" s="197" t="s">
        <v>293</v>
      </c>
      <c r="S81" s="198">
        <f>S79</f>
        <v>0</v>
      </c>
      <c r="T81" s="188"/>
      <c r="U81" s="180"/>
    </row>
    <row r="82" spans="1:21" ht="15" hidden="1" customHeight="1" x14ac:dyDescent="0.15">
      <c r="A82" s="179" t="s">
        <v>270</v>
      </c>
      <c r="B82" s="176"/>
      <c r="C82" s="176"/>
      <c r="D82" s="176"/>
      <c r="E82" s="176"/>
      <c r="F82" s="176"/>
      <c r="G82" s="176"/>
      <c r="H82" s="176"/>
      <c r="I82" s="176"/>
      <c r="J82" s="176"/>
      <c r="K82" s="176"/>
      <c r="L82" s="176"/>
      <c r="M82" s="176"/>
      <c r="N82" s="176"/>
      <c r="O82" s="176"/>
      <c r="P82" s="176"/>
      <c r="Q82" s="176"/>
      <c r="R82" s="176"/>
      <c r="S82" s="53" t="s">
        <v>598</v>
      </c>
      <c r="T82" s="176"/>
      <c r="U82" s="180"/>
    </row>
    <row r="83" spans="1:21" ht="15" hidden="1" customHeight="1" x14ac:dyDescent="0.15">
      <c r="A83" s="179" t="s">
        <v>271</v>
      </c>
      <c r="B83" s="176"/>
      <c r="C83" s="176"/>
      <c r="D83" s="176"/>
      <c r="E83" s="176"/>
      <c r="F83" s="176"/>
      <c r="G83" s="176"/>
      <c r="H83" s="176"/>
      <c r="I83" s="176"/>
      <c r="J83" s="176"/>
      <c r="K83" s="176"/>
      <c r="L83" s="176"/>
      <c r="M83" s="176"/>
      <c r="N83" s="176"/>
      <c r="O83" s="176"/>
      <c r="P83" s="176"/>
      <c r="Q83" s="176"/>
      <c r="R83" s="176"/>
      <c r="S83" s="176"/>
      <c r="T83" s="176"/>
      <c r="U83" s="180"/>
    </row>
    <row r="84" spans="1:21" ht="15" hidden="1" customHeight="1" x14ac:dyDescent="0.15">
      <c r="A84" s="179"/>
      <c r="B84" s="176"/>
      <c r="C84" s="176"/>
      <c r="D84" s="176"/>
      <c r="E84" s="176"/>
      <c r="F84" s="176"/>
      <c r="G84" s="176"/>
      <c r="H84" s="176"/>
      <c r="I84" s="176"/>
      <c r="J84" s="176"/>
      <c r="K84" s="176"/>
      <c r="L84" s="176"/>
      <c r="M84" s="176"/>
      <c r="N84" s="176"/>
      <c r="O84" s="176"/>
      <c r="P84" s="176"/>
      <c r="Q84" s="176"/>
      <c r="R84" s="176"/>
      <c r="S84" s="176"/>
      <c r="T84" s="176"/>
      <c r="U84" s="180"/>
    </row>
    <row r="85" spans="1:21" ht="15" hidden="1" customHeight="1" x14ac:dyDescent="0.15">
      <c r="A85" s="179"/>
      <c r="B85" s="176"/>
      <c r="C85" s="176"/>
      <c r="D85" s="176"/>
      <c r="E85" s="176"/>
      <c r="F85" s="176"/>
      <c r="G85" s="176"/>
      <c r="H85" s="176"/>
      <c r="I85" s="176"/>
      <c r="J85" s="176"/>
      <c r="K85" s="176"/>
      <c r="L85" s="176"/>
      <c r="M85" s="176"/>
      <c r="N85" s="176"/>
      <c r="O85" s="176"/>
      <c r="P85" s="176"/>
      <c r="Q85" s="176"/>
      <c r="R85" s="176"/>
      <c r="S85" s="176"/>
      <c r="T85" s="176"/>
      <c r="U85" s="180"/>
    </row>
    <row r="86" spans="1:21" ht="15" hidden="1" customHeight="1" x14ac:dyDescent="0.15">
      <c r="A86" s="179"/>
      <c r="B86" s="176"/>
      <c r="C86" s="176"/>
      <c r="D86" s="176"/>
      <c r="E86" s="176"/>
      <c r="F86" s="176"/>
      <c r="G86" s="176"/>
      <c r="H86" s="176"/>
      <c r="I86" s="176"/>
      <c r="J86" s="176"/>
      <c r="K86" s="176"/>
      <c r="L86" s="176"/>
      <c r="M86" s="176"/>
      <c r="N86" s="176"/>
      <c r="O86" s="176"/>
      <c r="P86" s="176"/>
      <c r="Q86" s="176"/>
      <c r="R86" s="176"/>
      <c r="S86" s="176"/>
      <c r="T86" s="176"/>
      <c r="U86" s="180"/>
    </row>
    <row r="87" spans="1:21" ht="15" hidden="1" customHeight="1" x14ac:dyDescent="0.15">
      <c r="A87" s="179"/>
      <c r="B87" s="176"/>
      <c r="C87" s="176"/>
      <c r="D87" s="176"/>
      <c r="E87" s="176"/>
      <c r="F87" s="176"/>
      <c r="G87" s="176"/>
      <c r="H87" s="176"/>
      <c r="I87" s="176"/>
      <c r="J87" s="176"/>
      <c r="K87" s="176"/>
      <c r="L87" s="176"/>
      <c r="M87" s="176"/>
      <c r="N87" s="176"/>
      <c r="O87" s="176"/>
      <c r="P87" s="176"/>
      <c r="Q87" s="176"/>
      <c r="R87" s="176"/>
      <c r="S87" s="176"/>
      <c r="T87" s="176"/>
      <c r="U87" s="180"/>
    </row>
    <row r="88" spans="1:21" ht="15" hidden="1" customHeight="1" x14ac:dyDescent="0.15">
      <c r="A88" s="179"/>
      <c r="B88" s="176"/>
      <c r="C88" s="176"/>
      <c r="D88" s="176"/>
      <c r="E88" s="176"/>
      <c r="F88" s="176"/>
      <c r="G88" s="176"/>
      <c r="H88" s="176"/>
      <c r="I88" s="176"/>
      <c r="J88" s="176"/>
      <c r="K88" s="176"/>
      <c r="L88" s="176"/>
      <c r="M88" s="176"/>
      <c r="N88" s="176"/>
      <c r="O88" s="176"/>
      <c r="P88" s="176"/>
      <c r="Q88" s="176"/>
      <c r="R88" s="176"/>
      <c r="S88" s="176"/>
      <c r="T88" s="176"/>
      <c r="U88" s="180"/>
    </row>
    <row r="89" spans="1:21" ht="15" hidden="1" customHeight="1" x14ac:dyDescent="0.15">
      <c r="A89" s="179"/>
      <c r="B89" s="176"/>
      <c r="C89" s="176"/>
      <c r="D89" s="176"/>
      <c r="E89" s="176"/>
      <c r="F89" s="176"/>
      <c r="G89" s="176"/>
      <c r="H89" s="176"/>
      <c r="I89" s="176"/>
      <c r="J89" s="176"/>
      <c r="K89" s="176"/>
      <c r="L89" s="176"/>
      <c r="M89" s="176"/>
      <c r="N89" s="176"/>
      <c r="O89" s="176"/>
      <c r="P89" s="176"/>
      <c r="Q89" s="176"/>
      <c r="R89" s="176"/>
      <c r="S89" s="176"/>
      <c r="T89" s="176"/>
      <c r="U89" s="180"/>
    </row>
    <row r="90" spans="1:21" ht="15" hidden="1" customHeight="1" x14ac:dyDescent="0.15">
      <c r="A90" s="179"/>
      <c r="B90" s="176"/>
      <c r="C90" s="176"/>
      <c r="D90" s="176"/>
      <c r="E90" s="176"/>
      <c r="F90" s="176"/>
      <c r="G90" s="176"/>
      <c r="H90" s="176"/>
      <c r="I90" s="176"/>
      <c r="J90" s="176"/>
      <c r="K90" s="176"/>
      <c r="L90" s="176"/>
      <c r="M90" s="176"/>
      <c r="N90" s="176"/>
      <c r="O90" s="176"/>
      <c r="P90" s="176"/>
      <c r="Q90" s="176"/>
      <c r="R90" s="176"/>
      <c r="S90" s="176"/>
      <c r="T90" s="176"/>
      <c r="U90" s="180"/>
    </row>
    <row r="91" spans="1:21" ht="15" hidden="1" customHeight="1" x14ac:dyDescent="0.15">
      <c r="A91" s="179"/>
      <c r="B91" s="176"/>
      <c r="C91" s="176"/>
      <c r="D91" s="176"/>
      <c r="E91" s="176"/>
      <c r="F91" s="176"/>
      <c r="G91" s="176"/>
      <c r="H91" s="176"/>
      <c r="I91" s="176"/>
      <c r="J91" s="176"/>
      <c r="K91" s="176"/>
      <c r="L91" s="176"/>
      <c r="M91" s="176"/>
      <c r="N91" s="176"/>
      <c r="O91" s="176"/>
      <c r="P91" s="176"/>
      <c r="Q91" s="176"/>
      <c r="R91" s="176"/>
      <c r="S91" s="176"/>
      <c r="T91" s="176"/>
      <c r="U91" s="180"/>
    </row>
    <row r="92" spans="1:21" ht="15" hidden="1" customHeight="1" x14ac:dyDescent="0.15">
      <c r="A92" s="179"/>
      <c r="B92" s="176"/>
      <c r="C92" s="176"/>
      <c r="D92" s="176"/>
      <c r="E92" s="176"/>
      <c r="F92" s="176"/>
      <c r="G92" s="176"/>
      <c r="H92" s="176"/>
      <c r="I92" s="176"/>
      <c r="J92" s="176"/>
      <c r="K92" s="176"/>
      <c r="L92" s="176"/>
      <c r="M92" s="176"/>
      <c r="N92" s="176"/>
      <c r="O92" s="176"/>
      <c r="P92" s="176"/>
      <c r="Q92" s="176"/>
      <c r="R92" s="176"/>
      <c r="S92" s="176"/>
      <c r="T92" s="176"/>
      <c r="U92" s="180"/>
    </row>
    <row r="93" spans="1:21" ht="15" hidden="1" customHeight="1" x14ac:dyDescent="0.15">
      <c r="A93" s="179"/>
      <c r="B93" s="176"/>
      <c r="C93" s="176"/>
      <c r="D93" s="176"/>
      <c r="E93" s="176"/>
      <c r="F93" s="176"/>
      <c r="G93" s="176"/>
      <c r="H93" s="176"/>
      <c r="I93" s="176"/>
      <c r="J93" s="176"/>
      <c r="K93" s="176"/>
      <c r="L93" s="176"/>
      <c r="M93" s="176"/>
      <c r="N93" s="176"/>
      <c r="O93" s="176"/>
      <c r="P93" s="176"/>
      <c r="Q93" s="176"/>
      <c r="R93" s="176"/>
      <c r="S93" s="176"/>
      <c r="T93" s="176"/>
      <c r="U93" s="180"/>
    </row>
    <row r="94" spans="1:21" ht="15" hidden="1" customHeight="1" x14ac:dyDescent="0.15">
      <c r="A94" s="179"/>
      <c r="B94" s="176"/>
      <c r="C94" s="176"/>
      <c r="D94" s="176"/>
      <c r="E94" s="176"/>
      <c r="F94" s="176"/>
      <c r="G94" s="176"/>
      <c r="H94" s="176"/>
      <c r="I94" s="176"/>
      <c r="J94" s="176"/>
      <c r="K94" s="176"/>
      <c r="L94" s="176"/>
      <c r="M94" s="176"/>
      <c r="N94" s="176"/>
      <c r="O94" s="176"/>
      <c r="P94" s="176"/>
      <c r="Q94" s="176"/>
      <c r="R94" s="176"/>
      <c r="S94" s="176"/>
      <c r="T94" s="176"/>
      <c r="U94" s="180"/>
    </row>
    <row r="95" spans="1:21" ht="15" hidden="1" customHeight="1" x14ac:dyDescent="0.15">
      <c r="A95" s="179"/>
      <c r="B95" s="176"/>
      <c r="C95" s="176"/>
      <c r="D95" s="176"/>
      <c r="E95" s="176"/>
      <c r="F95" s="176"/>
      <c r="G95" s="176"/>
      <c r="H95" s="176"/>
      <c r="I95" s="176"/>
      <c r="J95" s="176"/>
      <c r="K95" s="176"/>
      <c r="L95" s="176"/>
      <c r="M95" s="176"/>
      <c r="N95" s="176"/>
      <c r="O95" s="176"/>
      <c r="P95" s="176"/>
      <c r="Q95" s="176"/>
      <c r="R95" s="176"/>
      <c r="S95" s="176"/>
      <c r="T95" s="176"/>
      <c r="U95" s="180"/>
    </row>
    <row r="96" spans="1:21" ht="15" hidden="1" customHeight="1" x14ac:dyDescent="0.15">
      <c r="A96" s="179"/>
      <c r="B96" s="176"/>
      <c r="C96" s="176"/>
      <c r="D96" s="176"/>
      <c r="E96" s="176"/>
      <c r="F96" s="176"/>
      <c r="G96" s="176"/>
      <c r="H96" s="176"/>
      <c r="I96" s="176"/>
      <c r="J96" s="176"/>
      <c r="K96" s="176"/>
      <c r="L96" s="176"/>
      <c r="M96" s="176"/>
      <c r="N96" s="176"/>
      <c r="O96" s="176"/>
      <c r="P96" s="176"/>
      <c r="Q96" s="176"/>
      <c r="R96" s="176"/>
      <c r="S96" s="176"/>
      <c r="T96" s="176"/>
      <c r="U96" s="180"/>
    </row>
    <row r="97" spans="1:21" ht="15" hidden="1" customHeight="1" x14ac:dyDescent="0.15">
      <c r="A97" s="179"/>
      <c r="B97" s="176"/>
      <c r="C97" s="176"/>
      <c r="D97" s="176"/>
      <c r="E97" s="176"/>
      <c r="F97" s="176"/>
      <c r="G97" s="176"/>
      <c r="H97" s="176"/>
      <c r="I97" s="176"/>
      <c r="J97" s="176"/>
      <c r="K97" s="176"/>
      <c r="L97" s="176"/>
      <c r="M97" s="176"/>
      <c r="N97" s="176"/>
      <c r="O97" s="176"/>
      <c r="P97" s="176"/>
      <c r="Q97" s="176"/>
      <c r="R97" s="176"/>
      <c r="S97" s="176"/>
      <c r="T97" s="176"/>
      <c r="U97" s="180"/>
    </row>
    <row r="98" spans="1:21" ht="15" hidden="1" customHeight="1" x14ac:dyDescent="0.15">
      <c r="A98" s="179"/>
      <c r="B98" s="176"/>
      <c r="C98" s="176"/>
      <c r="D98" s="176"/>
      <c r="E98" s="176"/>
      <c r="F98" s="176"/>
      <c r="G98" s="176"/>
      <c r="H98" s="176"/>
      <c r="I98" s="176"/>
      <c r="J98" s="176"/>
      <c r="K98" s="176"/>
      <c r="L98" s="176"/>
      <c r="M98" s="176"/>
      <c r="N98" s="176"/>
      <c r="O98" s="176"/>
      <c r="P98" s="176"/>
      <c r="Q98" s="176"/>
      <c r="R98" s="176"/>
      <c r="S98" s="176"/>
      <c r="T98" s="176"/>
      <c r="U98" s="180"/>
    </row>
    <row r="99" spans="1:21" ht="15" hidden="1" customHeight="1" x14ac:dyDescent="0.15">
      <c r="A99" s="179"/>
      <c r="B99" s="176"/>
      <c r="C99" s="176"/>
      <c r="D99" s="176"/>
      <c r="E99" s="176"/>
      <c r="F99" s="176"/>
      <c r="G99" s="176"/>
      <c r="H99" s="176"/>
      <c r="I99" s="176"/>
      <c r="J99" s="176"/>
      <c r="K99" s="176"/>
      <c r="L99" s="176"/>
      <c r="M99" s="176"/>
      <c r="N99" s="176"/>
      <c r="O99" s="176"/>
      <c r="P99" s="176"/>
      <c r="Q99" s="176"/>
      <c r="R99" s="176"/>
      <c r="S99" s="176"/>
      <c r="T99" s="176"/>
      <c r="U99" s="180"/>
    </row>
    <row r="100" spans="1:21" ht="15" hidden="1" customHeight="1" x14ac:dyDescent="0.15">
      <c r="A100" s="179"/>
      <c r="B100" s="176"/>
      <c r="C100" s="176"/>
      <c r="D100" s="176"/>
      <c r="E100" s="176"/>
      <c r="F100" s="176"/>
      <c r="G100" s="176"/>
      <c r="H100" s="176"/>
      <c r="I100" s="176"/>
      <c r="J100" s="176"/>
      <c r="K100" s="176"/>
      <c r="L100" s="176"/>
      <c r="M100" s="176"/>
      <c r="N100" s="176"/>
      <c r="O100" s="176"/>
      <c r="P100" s="176"/>
      <c r="Q100" s="176"/>
      <c r="R100" s="176"/>
      <c r="S100" s="176"/>
      <c r="T100" s="176"/>
      <c r="U100" s="180"/>
    </row>
    <row r="101" spans="1:21" ht="14.45" hidden="1" customHeight="1" x14ac:dyDescent="0.15">
      <c r="U101" s="112" t="s">
        <v>284</v>
      </c>
    </row>
    <row r="102" spans="1:21" s="107" customFormat="1" ht="14.45" hidden="1" customHeight="1" x14ac:dyDescent="0.15">
      <c r="A102" s="113" t="s">
        <v>186</v>
      </c>
      <c r="B102" s="26"/>
      <c r="C102" s="26"/>
      <c r="U102" s="114" t="s">
        <v>285</v>
      </c>
    </row>
    <row r="103" spans="1:21" s="107" customFormat="1" ht="14.45" hidden="1" customHeight="1" x14ac:dyDescent="0.15">
      <c r="B103" s="26"/>
      <c r="C103" s="26"/>
      <c r="U103" s="115" t="s">
        <v>178</v>
      </c>
    </row>
    <row r="104" spans="1:21" s="107" customFormat="1" ht="14.45" hidden="1" customHeight="1" x14ac:dyDescent="0.15">
      <c r="A104" s="28"/>
      <c r="B104" s="116" t="s">
        <v>179</v>
      </c>
      <c r="C104" s="117"/>
      <c r="D104" s="116" t="s">
        <v>180</v>
      </c>
      <c r="E104" s="117"/>
      <c r="F104" s="116" t="s">
        <v>181</v>
      </c>
      <c r="G104" s="117"/>
      <c r="H104" s="116" t="s">
        <v>195</v>
      </c>
      <c r="I104" s="117"/>
      <c r="J104" s="116" t="s">
        <v>194</v>
      </c>
      <c r="K104" s="117"/>
      <c r="L104" s="116" t="s">
        <v>334</v>
      </c>
      <c r="M104" s="117"/>
      <c r="N104" s="116" t="s">
        <v>335</v>
      </c>
      <c r="O104" s="117"/>
      <c r="P104" s="116"/>
      <c r="Q104" s="117"/>
      <c r="R104" s="116" t="s">
        <v>183</v>
      </c>
      <c r="S104" s="117"/>
      <c r="T104" s="29"/>
      <c r="U104" s="108"/>
    </row>
    <row r="105" spans="1:21" s="107" customFormat="1" ht="14.45" hidden="1" customHeight="1" x14ac:dyDescent="0.15">
      <c r="A105" s="1" t="s">
        <v>75</v>
      </c>
      <c r="B105" s="39" t="s">
        <v>184</v>
      </c>
      <c r="C105" s="118" t="s">
        <v>196</v>
      </c>
      <c r="D105" s="39" t="s">
        <v>184</v>
      </c>
      <c r="E105" s="118" t="s">
        <v>196</v>
      </c>
      <c r="F105" s="39" t="s">
        <v>184</v>
      </c>
      <c r="G105" s="118" t="s">
        <v>196</v>
      </c>
      <c r="H105" s="39" t="s">
        <v>184</v>
      </c>
      <c r="I105" s="118" t="s">
        <v>196</v>
      </c>
      <c r="J105" s="39" t="s">
        <v>184</v>
      </c>
      <c r="K105" s="118" t="s">
        <v>196</v>
      </c>
      <c r="L105" s="39" t="s">
        <v>184</v>
      </c>
      <c r="M105" s="118" t="s">
        <v>196</v>
      </c>
      <c r="N105" s="39" t="s">
        <v>184</v>
      </c>
      <c r="O105" s="118" t="s">
        <v>196</v>
      </c>
      <c r="P105" s="39"/>
      <c r="Q105" s="118"/>
      <c r="R105" s="39" t="s">
        <v>184</v>
      </c>
      <c r="S105" s="118" t="s">
        <v>196</v>
      </c>
      <c r="T105" s="119" t="s">
        <v>76</v>
      </c>
      <c r="U105" s="108"/>
    </row>
    <row r="106" spans="1:21" s="113" customFormat="1" ht="14.45" hidden="1" customHeight="1" thickBot="1" x14ac:dyDescent="0.2">
      <c r="A106" s="133" t="s">
        <v>188</v>
      </c>
      <c r="B106" s="120">
        <f>山口2・宇部・山陽小野田!C15</f>
        <v>13400</v>
      </c>
      <c r="C106" s="134">
        <f>山口2・宇部・山陽小野田!D15</f>
        <v>0</v>
      </c>
      <c r="D106" s="120">
        <f>山口2・宇部・山陽小野田!G15</f>
        <v>15070</v>
      </c>
      <c r="E106" s="134">
        <f>山口2・宇部・山陽小野田!H15</f>
        <v>0</v>
      </c>
      <c r="F106" s="120">
        <f>山口2・宇部・山陽小野田!K15</f>
        <v>8190</v>
      </c>
      <c r="G106" s="134">
        <f>山口2・宇部・山陽小野田!L15</f>
        <v>0</v>
      </c>
      <c r="H106" s="120"/>
      <c r="I106" s="134"/>
      <c r="J106" s="120"/>
      <c r="K106" s="134"/>
      <c r="L106" s="120"/>
      <c r="M106" s="134"/>
      <c r="N106" s="120"/>
      <c r="O106" s="134"/>
      <c r="P106" s="120"/>
      <c r="Q106" s="134"/>
      <c r="R106" s="121">
        <f>B106+D106+F106+H106+J106+N106+L106</f>
        <v>36660</v>
      </c>
      <c r="S106" s="122">
        <f>C106+E106+G106+I106+K106+O106+M106</f>
        <v>0</v>
      </c>
      <c r="T106" s="140" t="s">
        <v>476</v>
      </c>
      <c r="U106" s="108"/>
    </row>
    <row r="107" spans="1:21" s="113" customFormat="1" ht="14.45" hidden="1" customHeight="1" thickTop="1" x14ac:dyDescent="0.15">
      <c r="A107" s="235"/>
      <c r="B107" s="236">
        <f t="shared" ref="B107:G107" si="21">SUM(B106:B106)</f>
        <v>13400</v>
      </c>
      <c r="C107" s="237">
        <f t="shared" si="21"/>
        <v>0</v>
      </c>
      <c r="D107" s="236">
        <f t="shared" si="21"/>
        <v>15070</v>
      </c>
      <c r="E107" s="237">
        <f t="shared" si="21"/>
        <v>0</v>
      </c>
      <c r="F107" s="236">
        <f>SUM(F106:F106)</f>
        <v>8190</v>
      </c>
      <c r="G107" s="237">
        <f t="shared" si="21"/>
        <v>0</v>
      </c>
      <c r="H107" s="236"/>
      <c r="I107" s="237"/>
      <c r="J107" s="236"/>
      <c r="K107" s="237"/>
      <c r="L107" s="236"/>
      <c r="M107" s="237"/>
      <c r="N107" s="236"/>
      <c r="O107" s="237"/>
      <c r="P107" s="236"/>
      <c r="Q107" s="237"/>
      <c r="R107" s="236">
        <f>SUM(R106:R106)</f>
        <v>36660</v>
      </c>
      <c r="S107" s="237">
        <f>SUM(S106:S106)</f>
        <v>0</v>
      </c>
      <c r="T107" s="243"/>
      <c r="U107" s="108"/>
    </row>
    <row r="108" spans="1:21" s="113" customFormat="1" ht="14.45" hidden="1" customHeight="1" thickBot="1" x14ac:dyDescent="0.2">
      <c r="A108" s="330" t="s">
        <v>200</v>
      </c>
      <c r="B108" s="170">
        <f>防府!C20</f>
        <v>8780</v>
      </c>
      <c r="C108" s="171">
        <f>防府!D20</f>
        <v>0</v>
      </c>
      <c r="D108" s="170">
        <f>防府!G20</f>
        <v>8320</v>
      </c>
      <c r="E108" s="171">
        <f>防府!H20</f>
        <v>0</v>
      </c>
      <c r="F108" s="170">
        <f>防府!K20</f>
        <v>2770</v>
      </c>
      <c r="G108" s="171">
        <f>防府!L20</f>
        <v>0</v>
      </c>
      <c r="H108" s="170"/>
      <c r="I108" s="171"/>
      <c r="J108" s="170"/>
      <c r="K108" s="171"/>
      <c r="L108" s="170"/>
      <c r="M108" s="171"/>
      <c r="N108" s="170"/>
      <c r="O108" s="171"/>
      <c r="P108" s="170"/>
      <c r="Q108" s="171"/>
      <c r="R108" s="172">
        <f>B108+D108+F108+H108+J108+N108+L108</f>
        <v>19870</v>
      </c>
      <c r="S108" s="173">
        <f>C108+E108+G108+I108+K108+O108+M108</f>
        <v>0</v>
      </c>
      <c r="T108" s="174">
        <v>3</v>
      </c>
      <c r="U108" s="108"/>
    </row>
    <row r="109" spans="1:21" s="113" customFormat="1" ht="14.45" hidden="1" customHeight="1" thickTop="1" x14ac:dyDescent="0.15">
      <c r="A109" s="235"/>
      <c r="B109" s="236">
        <f t="shared" ref="B109:G109" si="22">SUM(B108:B108)</f>
        <v>8780</v>
      </c>
      <c r="C109" s="237">
        <f t="shared" si="22"/>
        <v>0</v>
      </c>
      <c r="D109" s="236">
        <f t="shared" si="22"/>
        <v>8320</v>
      </c>
      <c r="E109" s="237">
        <f t="shared" si="22"/>
        <v>0</v>
      </c>
      <c r="F109" s="236">
        <f t="shared" si="22"/>
        <v>2770</v>
      </c>
      <c r="G109" s="237">
        <f t="shared" si="22"/>
        <v>0</v>
      </c>
      <c r="H109" s="236"/>
      <c r="I109" s="237"/>
      <c r="J109" s="236"/>
      <c r="K109" s="237"/>
      <c r="L109" s="236"/>
      <c r="M109" s="237"/>
      <c r="N109" s="236"/>
      <c r="O109" s="237"/>
      <c r="P109" s="236"/>
      <c r="Q109" s="237"/>
      <c r="R109" s="236">
        <f>SUM(R108:R108)</f>
        <v>19870</v>
      </c>
      <c r="S109" s="237">
        <f>SUM(S108:S108)</f>
        <v>0</v>
      </c>
      <c r="T109" s="243"/>
      <c r="U109" s="108"/>
    </row>
    <row r="110" spans="1:21" s="113" customFormat="1" ht="14.45" hidden="1" customHeight="1" x14ac:dyDescent="0.15">
      <c r="A110" s="123" t="s">
        <v>226</v>
      </c>
      <c r="B110" s="124">
        <f>山口2・宇部・山陽小野田!C33</f>
        <v>14160</v>
      </c>
      <c r="C110" s="125">
        <f>山口2・宇部・山陽小野田!D33</f>
        <v>0</v>
      </c>
      <c r="D110" s="124">
        <f>山口2・宇部・山陽小野田!G33</f>
        <v>10460</v>
      </c>
      <c r="E110" s="125">
        <f>山口2・宇部・山陽小野田!H33</f>
        <v>0</v>
      </c>
      <c r="F110" s="124">
        <f>山口2・宇部・山陽小野田!K33</f>
        <v>5950</v>
      </c>
      <c r="G110" s="125">
        <f>山口2・宇部・山陽小野田!L33</f>
        <v>0</v>
      </c>
      <c r="H110" s="124"/>
      <c r="I110" s="125"/>
      <c r="J110" s="124"/>
      <c r="K110" s="125"/>
      <c r="L110" s="124"/>
      <c r="M110" s="125"/>
      <c r="N110" s="124"/>
      <c r="O110" s="125"/>
      <c r="P110" s="124"/>
      <c r="Q110" s="125"/>
      <c r="R110" s="126">
        <f>B110+D110+F110+H110+J110+N110+L110</f>
        <v>30570</v>
      </c>
      <c r="S110" s="127">
        <f>C110+E110+G110+I110+K110+O110+M110</f>
        <v>0</v>
      </c>
      <c r="T110" s="129">
        <v>2</v>
      </c>
      <c r="U110" s="108"/>
    </row>
    <row r="111" spans="1:21" s="113" customFormat="1" ht="14.45" hidden="1" customHeight="1" thickBot="1" x14ac:dyDescent="0.2">
      <c r="A111" s="123" t="s">
        <v>369</v>
      </c>
      <c r="B111" s="124">
        <f>山口2・宇部・山陽小野田!C42</f>
        <v>6970</v>
      </c>
      <c r="C111" s="125">
        <f>山口2・宇部・山陽小野田!D42</f>
        <v>0</v>
      </c>
      <c r="D111" s="124">
        <f>山口2・宇部・山陽小野田!G42</f>
        <v>1950</v>
      </c>
      <c r="E111" s="125">
        <f>山口2・宇部・山陽小野田!H42</f>
        <v>0</v>
      </c>
      <c r="F111" s="124">
        <f>山口2・宇部・山陽小野田!K42</f>
        <v>1900</v>
      </c>
      <c r="G111" s="125">
        <f>山口2・宇部・山陽小野田!L42</f>
        <v>0</v>
      </c>
      <c r="H111" s="124"/>
      <c r="I111" s="125"/>
      <c r="J111" s="124"/>
      <c r="K111" s="125"/>
      <c r="L111" s="124"/>
      <c r="M111" s="125"/>
      <c r="N111" s="124"/>
      <c r="O111" s="125"/>
      <c r="P111" s="124"/>
      <c r="Q111" s="125"/>
      <c r="R111" s="126">
        <f>B111+D111+F111+H111+J111+N111+L111</f>
        <v>10820</v>
      </c>
      <c r="S111" s="127">
        <f>C111+E111+G111+I111+K111+O111+M111</f>
        <v>0</v>
      </c>
      <c r="T111" s="129">
        <v>2</v>
      </c>
      <c r="U111" s="108"/>
    </row>
    <row r="112" spans="1:21" s="113" customFormat="1" ht="14.45" hidden="1" customHeight="1" thickTop="1" x14ac:dyDescent="0.15">
      <c r="A112" s="235"/>
      <c r="B112" s="236">
        <f t="shared" ref="B112:G112" si="23">SUM(B110:B111)</f>
        <v>21130</v>
      </c>
      <c r="C112" s="237">
        <f t="shared" si="23"/>
        <v>0</v>
      </c>
      <c r="D112" s="236">
        <f t="shared" si="23"/>
        <v>12410</v>
      </c>
      <c r="E112" s="237">
        <f t="shared" si="23"/>
        <v>0</v>
      </c>
      <c r="F112" s="236">
        <f t="shared" si="23"/>
        <v>7850</v>
      </c>
      <c r="G112" s="237">
        <f t="shared" si="23"/>
        <v>0</v>
      </c>
      <c r="H112" s="236"/>
      <c r="I112" s="237"/>
      <c r="J112" s="236"/>
      <c r="K112" s="237"/>
      <c r="L112" s="236"/>
      <c r="M112" s="237"/>
      <c r="N112" s="236"/>
      <c r="O112" s="237"/>
      <c r="P112" s="236"/>
      <c r="Q112" s="237"/>
      <c r="R112" s="236">
        <f>SUM(R110:R111)</f>
        <v>41390</v>
      </c>
      <c r="S112" s="237">
        <f>SUM(S110:S111)</f>
        <v>0</v>
      </c>
      <c r="T112" s="243"/>
      <c r="U112" s="108"/>
    </row>
    <row r="113" spans="1:21" s="113" customFormat="1" ht="14.45" hidden="1" customHeight="1" thickBot="1" x14ac:dyDescent="0.2">
      <c r="A113" s="331" t="s">
        <v>189</v>
      </c>
      <c r="B113" s="244">
        <f>長門・大津・美祢!C42</f>
        <v>1610</v>
      </c>
      <c r="C113" s="245">
        <f>長門・大津・美祢!D42</f>
        <v>0</v>
      </c>
      <c r="D113" s="244">
        <f>長門・大津・美祢!G42</f>
        <v>1050</v>
      </c>
      <c r="E113" s="245">
        <f>長門・大津・美祢!H42</f>
        <v>0</v>
      </c>
      <c r="F113" s="244">
        <f>長門・大津・美祢!K42</f>
        <v>840</v>
      </c>
      <c r="G113" s="245">
        <f>長門・大津・美祢!L42</f>
        <v>0</v>
      </c>
      <c r="H113" s="244"/>
      <c r="I113" s="245"/>
      <c r="J113" s="244">
        <f>長門・大津・美祢!S42</f>
        <v>960</v>
      </c>
      <c r="K113" s="245">
        <f>長門・大津・美祢!T42</f>
        <v>0</v>
      </c>
      <c r="L113" s="244"/>
      <c r="M113" s="245"/>
      <c r="N113" s="244"/>
      <c r="O113" s="245"/>
      <c r="P113" s="244"/>
      <c r="Q113" s="245"/>
      <c r="R113" s="246">
        <f>B113+D113+F113+H113+J113+N113+L113</f>
        <v>4460</v>
      </c>
      <c r="S113" s="247">
        <f>C113+E113+G113+I113+K113+O113+M113</f>
        <v>0</v>
      </c>
      <c r="T113" s="248">
        <v>4</v>
      </c>
      <c r="U113" s="108"/>
    </row>
    <row r="114" spans="1:21" s="113" customFormat="1" ht="14.45" hidden="1" customHeight="1" thickTop="1" x14ac:dyDescent="0.15">
      <c r="A114" s="235"/>
      <c r="B114" s="236">
        <f t="shared" ref="B114:G114" si="24">SUM(B113)</f>
        <v>1610</v>
      </c>
      <c r="C114" s="237">
        <f t="shared" si="24"/>
        <v>0</v>
      </c>
      <c r="D114" s="236">
        <f t="shared" si="24"/>
        <v>1050</v>
      </c>
      <c r="E114" s="237">
        <f t="shared" si="24"/>
        <v>0</v>
      </c>
      <c r="F114" s="236">
        <f t="shared" si="24"/>
        <v>840</v>
      </c>
      <c r="G114" s="237">
        <f t="shared" si="24"/>
        <v>0</v>
      </c>
      <c r="H114" s="236"/>
      <c r="I114" s="237"/>
      <c r="J114" s="236">
        <f>SUM(J113)</f>
        <v>960</v>
      </c>
      <c r="K114" s="237">
        <f>SUM(K113)</f>
        <v>0</v>
      </c>
      <c r="L114" s="236"/>
      <c r="M114" s="237"/>
      <c r="N114" s="236"/>
      <c r="O114" s="237"/>
      <c r="P114" s="236"/>
      <c r="Q114" s="237"/>
      <c r="R114" s="236">
        <f>SUM(R113)</f>
        <v>4460</v>
      </c>
      <c r="S114" s="237">
        <f>SUM(S113)</f>
        <v>0</v>
      </c>
      <c r="T114" s="243"/>
      <c r="U114" s="108"/>
    </row>
    <row r="115" spans="1:21" s="113" customFormat="1" ht="14.45" hidden="1" customHeight="1" x14ac:dyDescent="0.15">
      <c r="A115" s="330" t="s">
        <v>126</v>
      </c>
      <c r="B115" s="170">
        <f>萩・阿武!C29</f>
        <v>3300</v>
      </c>
      <c r="C115" s="171">
        <f>萩・阿武!D29</f>
        <v>0</v>
      </c>
      <c r="D115" s="170">
        <f>萩・阿武!G29</f>
        <v>3120</v>
      </c>
      <c r="E115" s="171">
        <f>萩・阿武!H29</f>
        <v>0</v>
      </c>
      <c r="F115" s="170">
        <f>萩・阿武!K29</f>
        <v>1120</v>
      </c>
      <c r="G115" s="171">
        <f>萩・阿武!L29</f>
        <v>0</v>
      </c>
      <c r="H115" s="170"/>
      <c r="I115" s="171"/>
      <c r="J115" s="170">
        <f>萩・阿武!S29</f>
        <v>1460</v>
      </c>
      <c r="K115" s="171">
        <f>萩・阿武!T29</f>
        <v>0</v>
      </c>
      <c r="L115" s="170"/>
      <c r="M115" s="171"/>
      <c r="N115" s="170"/>
      <c r="O115" s="171"/>
      <c r="P115" s="170"/>
      <c r="Q115" s="171"/>
      <c r="R115" s="172">
        <f>B115+D115+F115+H115+J115+N115+L115</f>
        <v>9000</v>
      </c>
      <c r="S115" s="173">
        <f>C115+E115+G115+I115+K115+O115+M115</f>
        <v>0</v>
      </c>
      <c r="T115" s="174">
        <v>5</v>
      </c>
      <c r="U115" s="108"/>
    </row>
    <row r="116" spans="1:21" s="113" customFormat="1" ht="14.45" hidden="1" customHeight="1" thickBot="1" x14ac:dyDescent="0.2">
      <c r="A116" s="329" t="s">
        <v>193</v>
      </c>
      <c r="B116" s="230"/>
      <c r="C116" s="231"/>
      <c r="D116" s="230">
        <f>萩・阿武!G36</f>
        <v>380</v>
      </c>
      <c r="E116" s="231">
        <f>萩・阿武!H36</f>
        <v>0</v>
      </c>
      <c r="F116" s="230"/>
      <c r="G116" s="231"/>
      <c r="H116" s="230"/>
      <c r="I116" s="231"/>
      <c r="J116" s="230">
        <f>萩・阿武!S36</f>
        <v>270</v>
      </c>
      <c r="K116" s="231">
        <f>萩・阿武!T36</f>
        <v>0</v>
      </c>
      <c r="L116" s="230"/>
      <c r="M116" s="231"/>
      <c r="N116" s="230"/>
      <c r="O116" s="231"/>
      <c r="P116" s="230"/>
      <c r="Q116" s="231"/>
      <c r="R116" s="232">
        <f>B116+D116+F116+H116+J116+N116+L116</f>
        <v>650</v>
      </c>
      <c r="S116" s="233">
        <f>C116+E116+G116+I116+K116+O116+M116</f>
        <v>0</v>
      </c>
      <c r="T116" s="234">
        <v>5</v>
      </c>
      <c r="U116" s="108"/>
    </row>
    <row r="117" spans="1:21" s="113" customFormat="1" ht="14.45" hidden="1" customHeight="1" thickTop="1" x14ac:dyDescent="0.15">
      <c r="A117" s="235"/>
      <c r="B117" s="236">
        <f>SUM(B115:B116)</f>
        <v>3300</v>
      </c>
      <c r="C117" s="237">
        <f t="shared" ref="C117:G117" si="25">SUM(C115:C116)</f>
        <v>0</v>
      </c>
      <c r="D117" s="236">
        <f t="shared" si="25"/>
        <v>3500</v>
      </c>
      <c r="E117" s="237">
        <f t="shared" si="25"/>
        <v>0</v>
      </c>
      <c r="F117" s="236">
        <f t="shared" si="25"/>
        <v>1120</v>
      </c>
      <c r="G117" s="237">
        <f t="shared" si="25"/>
        <v>0</v>
      </c>
      <c r="H117" s="236"/>
      <c r="I117" s="237"/>
      <c r="J117" s="236">
        <f t="shared" ref="J117:K117" si="26">SUM(J115:J116)</f>
        <v>1730</v>
      </c>
      <c r="K117" s="237">
        <f t="shared" si="26"/>
        <v>0</v>
      </c>
      <c r="L117" s="236"/>
      <c r="M117" s="237"/>
      <c r="N117" s="236"/>
      <c r="O117" s="237"/>
      <c r="P117" s="236"/>
      <c r="Q117" s="237"/>
      <c r="R117" s="236">
        <f>SUM(R115:R116)</f>
        <v>9650</v>
      </c>
      <c r="S117" s="237">
        <f>SUM(S115:S116)</f>
        <v>0</v>
      </c>
      <c r="T117" s="243"/>
      <c r="U117" s="108"/>
    </row>
    <row r="118" spans="1:21" s="113" customFormat="1" ht="14.45" hidden="1" customHeight="1" thickBot="1" x14ac:dyDescent="0.2">
      <c r="A118" s="330" t="s">
        <v>190</v>
      </c>
      <c r="B118" s="170">
        <f>長門・大津・美祢!C20</f>
        <v>840</v>
      </c>
      <c r="C118" s="171">
        <f>長門・大津・美祢!D20</f>
        <v>0</v>
      </c>
      <c r="D118" s="170">
        <f>長門・大津・美祢!G20</f>
        <v>2350</v>
      </c>
      <c r="E118" s="171">
        <f>長門・大津・美祢!H20</f>
        <v>0</v>
      </c>
      <c r="F118" s="170">
        <f>長門・大津・美祢!K20</f>
        <v>2390</v>
      </c>
      <c r="G118" s="171">
        <f>長門・大津・美祢!L20</f>
        <v>0</v>
      </c>
      <c r="H118" s="170"/>
      <c r="I118" s="171"/>
      <c r="J118" s="170">
        <f>長門・大津・美祢!S20</f>
        <v>990</v>
      </c>
      <c r="K118" s="171">
        <f>長門・大津・美祢!T20</f>
        <v>0</v>
      </c>
      <c r="L118" s="170"/>
      <c r="M118" s="171"/>
      <c r="N118" s="170"/>
      <c r="O118" s="171"/>
      <c r="P118" s="170"/>
      <c r="Q118" s="171"/>
      <c r="R118" s="172">
        <f>B118+D118+F118+H118+J118+N118+L118</f>
        <v>6570</v>
      </c>
      <c r="S118" s="173">
        <f>C118+E118+G118+I118+K118+O118+M118</f>
        <v>0</v>
      </c>
      <c r="T118" s="174">
        <v>4</v>
      </c>
      <c r="U118" s="108"/>
    </row>
    <row r="119" spans="1:21" s="113" customFormat="1" ht="14.45" hidden="1" customHeight="1" thickTop="1" thickBot="1" x14ac:dyDescent="0.2">
      <c r="A119" s="239"/>
      <c r="B119" s="240">
        <f t="shared" ref="B119:G119" si="27">SUM(B118:B118)</f>
        <v>840</v>
      </c>
      <c r="C119" s="241">
        <f t="shared" si="27"/>
        <v>0</v>
      </c>
      <c r="D119" s="240">
        <f t="shared" si="27"/>
        <v>2350</v>
      </c>
      <c r="E119" s="241">
        <f t="shared" si="27"/>
        <v>0</v>
      </c>
      <c r="F119" s="240">
        <f t="shared" si="27"/>
        <v>2390</v>
      </c>
      <c r="G119" s="241">
        <f t="shared" si="27"/>
        <v>0</v>
      </c>
      <c r="H119" s="240"/>
      <c r="I119" s="241"/>
      <c r="J119" s="240">
        <f>SUM(J118:J118)</f>
        <v>990</v>
      </c>
      <c r="K119" s="241">
        <f>SUM(K118:K118)</f>
        <v>0</v>
      </c>
      <c r="L119" s="240"/>
      <c r="M119" s="241"/>
      <c r="N119" s="240"/>
      <c r="O119" s="241"/>
      <c r="P119" s="240"/>
      <c r="Q119" s="241"/>
      <c r="R119" s="240">
        <f>SUM(R118:R118)</f>
        <v>6570</v>
      </c>
      <c r="S119" s="241">
        <f>SUM(S118:S118)</f>
        <v>0</v>
      </c>
      <c r="T119" s="242"/>
      <c r="U119" s="108"/>
    </row>
    <row r="120" spans="1:21" s="113" customFormat="1" ht="14.45" hidden="1" customHeight="1" thickBot="1" x14ac:dyDescent="0.2">
      <c r="A120" s="226" t="s">
        <v>444</v>
      </c>
      <c r="B120" s="227">
        <f t="shared" ref="B120:K120" si="28">B107+B109+B112+B114+B117+B119</f>
        <v>49060</v>
      </c>
      <c r="C120" s="228">
        <f t="shared" si="28"/>
        <v>0</v>
      </c>
      <c r="D120" s="227">
        <f t="shared" si="28"/>
        <v>42700</v>
      </c>
      <c r="E120" s="228">
        <f t="shared" si="28"/>
        <v>0</v>
      </c>
      <c r="F120" s="227">
        <f t="shared" si="28"/>
        <v>23160</v>
      </c>
      <c r="G120" s="228">
        <f t="shared" si="28"/>
        <v>0</v>
      </c>
      <c r="H120" s="227"/>
      <c r="I120" s="228"/>
      <c r="J120" s="227">
        <f t="shared" si="28"/>
        <v>3680</v>
      </c>
      <c r="K120" s="228">
        <f t="shared" si="28"/>
        <v>0</v>
      </c>
      <c r="L120" s="227"/>
      <c r="M120" s="228"/>
      <c r="N120" s="227"/>
      <c r="O120" s="228"/>
      <c r="P120" s="227"/>
      <c r="Q120" s="228"/>
      <c r="R120" s="227">
        <f>R107+R109+R112+R114+R117+R119</f>
        <v>118600</v>
      </c>
      <c r="S120" s="228">
        <f>S107+S109+S112+S114+S117+S119</f>
        <v>0</v>
      </c>
      <c r="T120" s="229" t="s">
        <v>233</v>
      </c>
    </row>
    <row r="121" spans="1:21" s="113" customFormat="1" ht="14.45" hidden="1" customHeight="1" x14ac:dyDescent="0.15">
      <c r="A121" s="249"/>
      <c r="B121" s="250"/>
      <c r="C121" s="251"/>
      <c r="D121" s="250"/>
      <c r="E121" s="251"/>
      <c r="F121" s="250"/>
      <c r="G121" s="251"/>
      <c r="H121" s="250"/>
      <c r="I121" s="251"/>
      <c r="J121" s="250"/>
      <c r="K121" s="251"/>
      <c r="L121" s="250"/>
      <c r="M121" s="251"/>
      <c r="N121" s="250"/>
      <c r="O121" s="251"/>
      <c r="P121" s="250"/>
      <c r="Q121" s="251"/>
      <c r="R121" s="250"/>
      <c r="S121" s="251"/>
      <c r="T121" s="252"/>
      <c r="U121" s="108"/>
    </row>
    <row r="122" spans="1:21" s="113" customFormat="1" ht="14.45" hidden="1" customHeight="1" x14ac:dyDescent="0.15">
      <c r="A122" s="133" t="s">
        <v>101</v>
      </c>
      <c r="B122" s="120">
        <f>柳井・大島!C15</f>
        <v>2340</v>
      </c>
      <c r="C122" s="134">
        <f>柳井・大島!D15</f>
        <v>0</v>
      </c>
      <c r="D122" s="120">
        <f>柳井・大島!G15</f>
        <v>790</v>
      </c>
      <c r="E122" s="134">
        <f>柳井・大島!H15</f>
        <v>0</v>
      </c>
      <c r="F122" s="120"/>
      <c r="G122" s="134"/>
      <c r="H122" s="120">
        <f>柳井・大島!O15</f>
        <v>3520</v>
      </c>
      <c r="I122" s="134">
        <f>柳井・大島!P15</f>
        <v>0</v>
      </c>
      <c r="J122" s="120"/>
      <c r="K122" s="134"/>
      <c r="L122" s="120"/>
      <c r="M122" s="134"/>
      <c r="N122" s="120"/>
      <c r="O122" s="134"/>
      <c r="P122" s="120"/>
      <c r="Q122" s="134"/>
      <c r="R122" s="121">
        <f t="shared" ref="R122:S124" si="29">B122+D122+F122+H122+J122+N122+L122</f>
        <v>6650</v>
      </c>
      <c r="S122" s="122">
        <f t="shared" si="29"/>
        <v>0</v>
      </c>
      <c r="T122" s="306">
        <v>8</v>
      </c>
      <c r="U122" s="108"/>
    </row>
    <row r="123" spans="1:21" s="113" customFormat="1" ht="14.45" hidden="1" customHeight="1" x14ac:dyDescent="0.15">
      <c r="A123" s="123" t="s">
        <v>192</v>
      </c>
      <c r="B123" s="124">
        <f>柳井・大島!C39</f>
        <v>110</v>
      </c>
      <c r="C123" s="125">
        <f>柳井・大島!D39</f>
        <v>0</v>
      </c>
      <c r="D123" s="124">
        <f>柳井・大島!G39</f>
        <v>190</v>
      </c>
      <c r="E123" s="125">
        <f>柳井・大島!H39</f>
        <v>0</v>
      </c>
      <c r="F123" s="124">
        <f>柳井・大島!K39</f>
        <v>10</v>
      </c>
      <c r="G123" s="125">
        <f>柳井・大島!L39</f>
        <v>0</v>
      </c>
      <c r="H123" s="124">
        <f>柳井・大島!O39</f>
        <v>3020</v>
      </c>
      <c r="I123" s="125">
        <f>柳井・大島!P39</f>
        <v>0</v>
      </c>
      <c r="J123" s="124"/>
      <c r="K123" s="125"/>
      <c r="L123" s="124"/>
      <c r="M123" s="125"/>
      <c r="N123" s="124"/>
      <c r="O123" s="125"/>
      <c r="P123" s="124"/>
      <c r="Q123" s="125"/>
      <c r="R123" s="126">
        <f t="shared" si="29"/>
        <v>3330</v>
      </c>
      <c r="S123" s="127">
        <f t="shared" si="29"/>
        <v>0</v>
      </c>
      <c r="T123" s="129">
        <v>8</v>
      </c>
      <c r="U123" s="108"/>
    </row>
    <row r="124" spans="1:21" s="113" customFormat="1" ht="14.45" hidden="1" customHeight="1" thickBot="1" x14ac:dyDescent="0.2">
      <c r="A124" s="329" t="s">
        <v>301</v>
      </c>
      <c r="B124" s="230">
        <f>下松・光・熊毛!C35</f>
        <v>870</v>
      </c>
      <c r="C124" s="231">
        <f>下松・光・熊毛!D35</f>
        <v>0</v>
      </c>
      <c r="D124" s="230">
        <f>下松・光・熊毛!G35</f>
        <v>2780</v>
      </c>
      <c r="E124" s="231">
        <f>下松・光・熊毛!H35</f>
        <v>0</v>
      </c>
      <c r="F124" s="230"/>
      <c r="G124" s="231"/>
      <c r="H124" s="230">
        <f>下松・光・熊毛!O35</f>
        <v>2120</v>
      </c>
      <c r="I124" s="231">
        <f>下松・光・熊毛!P35</f>
        <v>0</v>
      </c>
      <c r="J124" s="230"/>
      <c r="K124" s="231"/>
      <c r="L124" s="230"/>
      <c r="M124" s="231"/>
      <c r="N124" s="230"/>
      <c r="O124" s="231"/>
      <c r="P124" s="230"/>
      <c r="Q124" s="231"/>
      <c r="R124" s="232">
        <f t="shared" si="29"/>
        <v>5770</v>
      </c>
      <c r="S124" s="233">
        <f t="shared" si="29"/>
        <v>0</v>
      </c>
      <c r="T124" s="234">
        <v>7</v>
      </c>
      <c r="U124" s="108"/>
    </row>
    <row r="125" spans="1:21" s="113" customFormat="1" ht="14.45" hidden="1" customHeight="1" thickTop="1" x14ac:dyDescent="0.15">
      <c r="A125" s="235"/>
      <c r="B125" s="236">
        <f t="shared" ref="B125:I125" si="30">SUM(B122:B124)</f>
        <v>3320</v>
      </c>
      <c r="C125" s="237">
        <f t="shared" si="30"/>
        <v>0</v>
      </c>
      <c r="D125" s="236">
        <f t="shared" si="30"/>
        <v>3760</v>
      </c>
      <c r="E125" s="237">
        <f t="shared" si="30"/>
        <v>0</v>
      </c>
      <c r="F125" s="236">
        <f t="shared" si="30"/>
        <v>10</v>
      </c>
      <c r="G125" s="237">
        <f t="shared" si="30"/>
        <v>0</v>
      </c>
      <c r="H125" s="236">
        <f t="shared" si="30"/>
        <v>8660</v>
      </c>
      <c r="I125" s="237">
        <f t="shared" si="30"/>
        <v>0</v>
      </c>
      <c r="J125" s="236"/>
      <c r="K125" s="237"/>
      <c r="L125" s="236"/>
      <c r="M125" s="237"/>
      <c r="N125" s="236"/>
      <c r="O125" s="237"/>
      <c r="P125" s="236"/>
      <c r="Q125" s="237"/>
      <c r="R125" s="236">
        <f>SUM(R122:R124)</f>
        <v>15750</v>
      </c>
      <c r="S125" s="237">
        <f>SUM(S122:S124)</f>
        <v>0</v>
      </c>
      <c r="T125" s="238"/>
      <c r="U125" s="108"/>
    </row>
    <row r="126" spans="1:21" s="113" customFormat="1" ht="14.45" hidden="1" customHeight="1" x14ac:dyDescent="0.15">
      <c r="A126" s="123" t="s">
        <v>294</v>
      </c>
      <c r="B126" s="124">
        <f>周南!C41</f>
        <v>9370</v>
      </c>
      <c r="C126" s="125">
        <f>周南!D41</f>
        <v>0</v>
      </c>
      <c r="D126" s="124">
        <f>周南!G41</f>
        <v>15050</v>
      </c>
      <c r="E126" s="125">
        <f>周南!H41</f>
        <v>0</v>
      </c>
      <c r="F126" s="124">
        <f>周南!K41</f>
        <v>2790</v>
      </c>
      <c r="G126" s="125">
        <f>周南!L41</f>
        <v>0</v>
      </c>
      <c r="H126" s="124"/>
      <c r="I126" s="125"/>
      <c r="J126" s="124"/>
      <c r="K126" s="125"/>
      <c r="L126" s="124"/>
      <c r="M126" s="125"/>
      <c r="N126" s="124"/>
      <c r="O126" s="125"/>
      <c r="P126" s="124"/>
      <c r="Q126" s="125"/>
      <c r="R126" s="126">
        <f t="shared" ref="R126:S128" si="31">B126+D126+F126+H126+J126+N126+L126</f>
        <v>27210</v>
      </c>
      <c r="S126" s="127">
        <f t="shared" si="31"/>
        <v>0</v>
      </c>
      <c r="T126" s="128">
        <v>6</v>
      </c>
      <c r="U126" s="108"/>
    </row>
    <row r="127" spans="1:21" s="113" customFormat="1" ht="14.45" hidden="1" customHeight="1" x14ac:dyDescent="0.15">
      <c r="A127" s="123" t="s">
        <v>98</v>
      </c>
      <c r="B127" s="124">
        <f>下松・光・熊毛!C21</f>
        <v>3290</v>
      </c>
      <c r="C127" s="125">
        <f>下松・光・熊毛!D21</f>
        <v>0</v>
      </c>
      <c r="D127" s="124">
        <f>下松・光・熊毛!G21</f>
        <v>4460</v>
      </c>
      <c r="E127" s="125">
        <f>下松・光・熊毛!H21</f>
        <v>0</v>
      </c>
      <c r="F127" s="124">
        <f>下松・光・熊毛!K21</f>
        <v>1580</v>
      </c>
      <c r="G127" s="125">
        <f>下松・光・熊毛!L21</f>
        <v>0</v>
      </c>
      <c r="H127" s="124">
        <f>下松・光・熊毛!O21</f>
        <v>1270</v>
      </c>
      <c r="I127" s="125">
        <f>下松・光・熊毛!P21</f>
        <v>0</v>
      </c>
      <c r="J127" s="124"/>
      <c r="K127" s="125"/>
      <c r="L127" s="124"/>
      <c r="M127" s="125"/>
      <c r="N127" s="124"/>
      <c r="O127" s="125"/>
      <c r="P127" s="124"/>
      <c r="Q127" s="125"/>
      <c r="R127" s="126">
        <f t="shared" si="31"/>
        <v>10600</v>
      </c>
      <c r="S127" s="127">
        <f t="shared" si="31"/>
        <v>0</v>
      </c>
      <c r="T127" s="129">
        <v>7</v>
      </c>
      <c r="U127" s="108"/>
    </row>
    <row r="128" spans="1:21" s="113" customFormat="1" ht="14.45" hidden="1" customHeight="1" thickBot="1" x14ac:dyDescent="0.2">
      <c r="A128" s="329" t="s">
        <v>92</v>
      </c>
      <c r="B128" s="230">
        <f>下松・光・熊毛!C13</f>
        <v>5420</v>
      </c>
      <c r="C128" s="231">
        <f>下松・光・熊毛!D13</f>
        <v>0</v>
      </c>
      <c r="D128" s="230">
        <f>下松・光・熊毛!G13</f>
        <v>3990</v>
      </c>
      <c r="E128" s="231">
        <f>下松・光・熊毛!H13</f>
        <v>0</v>
      </c>
      <c r="F128" s="230">
        <f>下松・光・熊毛!K13</f>
        <v>1010</v>
      </c>
      <c r="G128" s="231">
        <f>下松・光・熊毛!L13</f>
        <v>0</v>
      </c>
      <c r="H128" s="230"/>
      <c r="I128" s="231"/>
      <c r="J128" s="230"/>
      <c r="K128" s="231"/>
      <c r="L128" s="230"/>
      <c r="M128" s="231"/>
      <c r="N128" s="230"/>
      <c r="O128" s="231"/>
      <c r="P128" s="230"/>
      <c r="Q128" s="231"/>
      <c r="R128" s="232">
        <f t="shared" si="31"/>
        <v>10420</v>
      </c>
      <c r="S128" s="233">
        <f t="shared" si="31"/>
        <v>0</v>
      </c>
      <c r="T128" s="234">
        <v>7</v>
      </c>
      <c r="U128" s="108"/>
    </row>
    <row r="129" spans="1:21" s="113" customFormat="1" ht="14.45" hidden="1" customHeight="1" thickTop="1" x14ac:dyDescent="0.15">
      <c r="A129" s="235"/>
      <c r="B129" s="236">
        <f t="shared" ref="B129:I129" si="32">SUM(B126:B128)</f>
        <v>18080</v>
      </c>
      <c r="C129" s="237">
        <f t="shared" si="32"/>
        <v>0</v>
      </c>
      <c r="D129" s="236">
        <f t="shared" si="32"/>
        <v>23500</v>
      </c>
      <c r="E129" s="237">
        <f t="shared" si="32"/>
        <v>0</v>
      </c>
      <c r="F129" s="236">
        <f t="shared" si="32"/>
        <v>5380</v>
      </c>
      <c r="G129" s="237">
        <f t="shared" si="32"/>
        <v>0</v>
      </c>
      <c r="H129" s="236">
        <f t="shared" si="32"/>
        <v>1270</v>
      </c>
      <c r="I129" s="237">
        <f t="shared" si="32"/>
        <v>0</v>
      </c>
      <c r="J129" s="236"/>
      <c r="K129" s="237"/>
      <c r="L129" s="236"/>
      <c r="M129" s="237"/>
      <c r="N129" s="236"/>
      <c r="O129" s="237"/>
      <c r="P129" s="236"/>
      <c r="Q129" s="237"/>
      <c r="R129" s="236">
        <f>SUM(R126:R128)</f>
        <v>48230</v>
      </c>
      <c r="S129" s="237">
        <f>SUM(S126:S128)</f>
        <v>0</v>
      </c>
      <c r="T129" s="238"/>
      <c r="U129" s="108"/>
    </row>
    <row r="130" spans="1:21" s="113" customFormat="1" ht="14.45" hidden="1" customHeight="1" thickBot="1" x14ac:dyDescent="0.2">
      <c r="A130" s="123" t="s">
        <v>435</v>
      </c>
      <c r="B130" s="124">
        <f>岩国!C38</f>
        <v>6920</v>
      </c>
      <c r="C130" s="125">
        <f>岩国!D38</f>
        <v>0</v>
      </c>
      <c r="D130" s="124"/>
      <c r="E130" s="125"/>
      <c r="F130" s="124"/>
      <c r="G130" s="125"/>
      <c r="H130" s="124">
        <f>岩国!O38</f>
        <v>23260</v>
      </c>
      <c r="I130" s="125">
        <f>岩国!P38</f>
        <v>0</v>
      </c>
      <c r="J130" s="124"/>
      <c r="K130" s="125"/>
      <c r="L130" s="124"/>
      <c r="M130" s="125"/>
      <c r="N130" s="124"/>
      <c r="O130" s="125"/>
      <c r="P130" s="124"/>
      <c r="Q130" s="125"/>
      <c r="R130" s="126">
        <f>B130+D130+F130+H130+J130+N130+L130</f>
        <v>30180</v>
      </c>
      <c r="S130" s="127">
        <f>C130+E130+G130+I130+K130+O130+M130</f>
        <v>0</v>
      </c>
      <c r="T130" s="129">
        <v>9</v>
      </c>
      <c r="U130" s="108"/>
    </row>
    <row r="131" spans="1:21" s="113" customFormat="1" ht="14.45" hidden="1" customHeight="1" thickTop="1" thickBot="1" x14ac:dyDescent="0.2">
      <c r="A131" s="235"/>
      <c r="B131" s="236">
        <f t="shared" ref="B131:I131" si="33">SUM(B130)</f>
        <v>6920</v>
      </c>
      <c r="C131" s="237">
        <f t="shared" si="33"/>
        <v>0</v>
      </c>
      <c r="D131" s="236"/>
      <c r="E131" s="237"/>
      <c r="F131" s="236"/>
      <c r="G131" s="237"/>
      <c r="H131" s="236">
        <f t="shared" si="33"/>
        <v>23260</v>
      </c>
      <c r="I131" s="237">
        <f t="shared" si="33"/>
        <v>0</v>
      </c>
      <c r="J131" s="236"/>
      <c r="K131" s="237"/>
      <c r="L131" s="236"/>
      <c r="M131" s="237"/>
      <c r="N131" s="236"/>
      <c r="O131" s="237"/>
      <c r="P131" s="236"/>
      <c r="Q131" s="237"/>
      <c r="R131" s="236">
        <f>SUM(R130)</f>
        <v>30180</v>
      </c>
      <c r="S131" s="237">
        <f>SUM(S130)</f>
        <v>0</v>
      </c>
      <c r="T131" s="238"/>
      <c r="U131" s="108"/>
    </row>
    <row r="132" spans="1:21" s="113" customFormat="1" ht="14.45" hidden="1" customHeight="1" thickBot="1" x14ac:dyDescent="0.2">
      <c r="A132" s="226" t="s">
        <v>608</v>
      </c>
      <c r="B132" s="227">
        <f t="shared" ref="B132:I132" si="34">B125+B129+B131</f>
        <v>28320</v>
      </c>
      <c r="C132" s="228">
        <f t="shared" si="34"/>
        <v>0</v>
      </c>
      <c r="D132" s="227">
        <f t="shared" si="34"/>
        <v>27260</v>
      </c>
      <c r="E132" s="228">
        <f t="shared" si="34"/>
        <v>0</v>
      </c>
      <c r="F132" s="227">
        <f t="shared" si="34"/>
        <v>5390</v>
      </c>
      <c r="G132" s="228">
        <f t="shared" si="34"/>
        <v>0</v>
      </c>
      <c r="H132" s="227">
        <f t="shared" si="34"/>
        <v>33190</v>
      </c>
      <c r="I132" s="228">
        <f t="shared" si="34"/>
        <v>0</v>
      </c>
      <c r="J132" s="227"/>
      <c r="K132" s="228"/>
      <c r="L132" s="227"/>
      <c r="M132" s="228"/>
      <c r="N132" s="227"/>
      <c r="O132" s="228"/>
      <c r="P132" s="227"/>
      <c r="Q132" s="228"/>
      <c r="R132" s="227">
        <f>R125+R129+R131</f>
        <v>94160</v>
      </c>
      <c r="S132" s="228">
        <f>S125+S129+S131</f>
        <v>0</v>
      </c>
      <c r="T132" s="229" t="s">
        <v>67</v>
      </c>
      <c r="U132" s="108"/>
    </row>
    <row r="133" spans="1:21" s="113" customFormat="1" ht="14.45" hidden="1" customHeight="1" x14ac:dyDescent="0.15">
      <c r="A133" s="42"/>
      <c r="B133" s="166"/>
      <c r="C133" s="218"/>
      <c r="D133" s="166"/>
      <c r="E133" s="218"/>
      <c r="F133" s="166"/>
      <c r="G133" s="218"/>
      <c r="H133" s="166"/>
      <c r="I133" s="218"/>
      <c r="J133" s="166"/>
      <c r="K133" s="218"/>
      <c r="L133" s="166"/>
      <c r="M133" s="218"/>
      <c r="N133" s="166"/>
      <c r="O133" s="218"/>
      <c r="P133" s="166"/>
      <c r="Q133" s="218"/>
      <c r="R133" s="166"/>
      <c r="S133" s="219"/>
      <c r="T133" s="188"/>
      <c r="U133" s="108"/>
    </row>
    <row r="134" spans="1:21" s="113" customFormat="1" ht="14.45" hidden="1" customHeight="1" thickBot="1" x14ac:dyDescent="0.2">
      <c r="A134" s="133" t="s">
        <v>191</v>
      </c>
      <c r="B134" s="120">
        <f>下関2!C29</f>
        <v>14140</v>
      </c>
      <c r="C134" s="134">
        <f>下関2!D29</f>
        <v>0</v>
      </c>
      <c r="D134" s="120">
        <f>下関2!G29</f>
        <v>14850</v>
      </c>
      <c r="E134" s="134">
        <f>下関2!H29</f>
        <v>0</v>
      </c>
      <c r="F134" s="120">
        <f>下関2!K29</f>
        <v>11650</v>
      </c>
      <c r="G134" s="134">
        <f>下関2!L29</f>
        <v>0</v>
      </c>
      <c r="H134" s="120"/>
      <c r="I134" s="134"/>
      <c r="J134" s="120">
        <f>下関2!S29</f>
        <v>5860</v>
      </c>
      <c r="K134" s="134">
        <f>下関2!T29</f>
        <v>0</v>
      </c>
      <c r="L134" s="120"/>
      <c r="M134" s="134"/>
      <c r="N134" s="120"/>
      <c r="O134" s="134"/>
      <c r="P134" s="120"/>
      <c r="Q134" s="134"/>
      <c r="R134" s="121">
        <f>B134+D134+F134+H134+J134+N134+L134</f>
        <v>46500</v>
      </c>
      <c r="S134" s="122">
        <f>C134+E134+G134+I134+K134+O134+M134</f>
        <v>0</v>
      </c>
      <c r="T134" s="140" t="s">
        <v>433</v>
      </c>
    </row>
    <row r="135" spans="1:21" s="113" customFormat="1" ht="14.45" hidden="1" customHeight="1" thickBot="1" x14ac:dyDescent="0.2">
      <c r="A135" s="226" t="s">
        <v>287</v>
      </c>
      <c r="B135" s="227">
        <f t="shared" ref="B135:G135" si="35">SUM(B134:B134)</f>
        <v>14140</v>
      </c>
      <c r="C135" s="228">
        <f t="shared" si="35"/>
        <v>0</v>
      </c>
      <c r="D135" s="227">
        <f t="shared" si="35"/>
        <v>14850</v>
      </c>
      <c r="E135" s="228">
        <f t="shared" si="35"/>
        <v>0</v>
      </c>
      <c r="F135" s="227">
        <f t="shared" si="35"/>
        <v>11650</v>
      </c>
      <c r="G135" s="228">
        <f t="shared" si="35"/>
        <v>0</v>
      </c>
      <c r="H135" s="227"/>
      <c r="I135" s="228"/>
      <c r="J135" s="227">
        <f>SUM(J134:J134)</f>
        <v>5860</v>
      </c>
      <c r="K135" s="228">
        <f>SUM(K134:K134)</f>
        <v>0</v>
      </c>
      <c r="L135" s="227"/>
      <c r="M135" s="228"/>
      <c r="N135" s="227"/>
      <c r="O135" s="228"/>
      <c r="P135" s="227"/>
      <c r="Q135" s="228"/>
      <c r="R135" s="227">
        <f>SUM(R134:R134)</f>
        <v>46500</v>
      </c>
      <c r="S135" s="228">
        <f>SUM(S134:S134)</f>
        <v>0</v>
      </c>
      <c r="T135" s="253" t="s">
        <v>288</v>
      </c>
      <c r="U135" s="108"/>
    </row>
    <row r="136" spans="1:21" s="113" customFormat="1" ht="14.45" hidden="1" customHeight="1" thickBot="1" x14ac:dyDescent="0.2">
      <c r="A136" s="42"/>
      <c r="B136" s="166"/>
      <c r="C136" s="218"/>
      <c r="D136" s="166"/>
      <c r="E136" s="218"/>
      <c r="F136" s="166"/>
      <c r="G136" s="218"/>
      <c r="H136" s="166"/>
      <c r="I136" s="218"/>
      <c r="J136" s="166"/>
      <c r="K136" s="218"/>
      <c r="L136" s="166"/>
      <c r="M136" s="218"/>
      <c r="N136" s="166"/>
      <c r="O136" s="218"/>
      <c r="P136" s="166"/>
      <c r="Q136" s="218"/>
      <c r="R136" s="166"/>
      <c r="S136" s="218"/>
      <c r="T136" s="188"/>
      <c r="U136" s="108"/>
    </row>
    <row r="137" spans="1:21" s="113" customFormat="1" ht="14.45" hidden="1" customHeight="1" thickBot="1" x14ac:dyDescent="0.2">
      <c r="A137" s="226" t="s">
        <v>187</v>
      </c>
      <c r="B137" s="227">
        <f t="shared" ref="B137:K137" si="36">B132+B120+B135</f>
        <v>91520</v>
      </c>
      <c r="C137" s="228">
        <f t="shared" si="36"/>
        <v>0</v>
      </c>
      <c r="D137" s="227">
        <f t="shared" si="36"/>
        <v>84810</v>
      </c>
      <c r="E137" s="228">
        <f t="shared" si="36"/>
        <v>0</v>
      </c>
      <c r="F137" s="227">
        <f t="shared" si="36"/>
        <v>40200</v>
      </c>
      <c r="G137" s="228">
        <f t="shared" si="36"/>
        <v>0</v>
      </c>
      <c r="H137" s="227">
        <f t="shared" si="36"/>
        <v>33190</v>
      </c>
      <c r="I137" s="228">
        <f t="shared" si="36"/>
        <v>0</v>
      </c>
      <c r="J137" s="227">
        <f t="shared" si="36"/>
        <v>9540</v>
      </c>
      <c r="K137" s="228">
        <f t="shared" si="36"/>
        <v>0</v>
      </c>
      <c r="L137" s="227"/>
      <c r="M137" s="228"/>
      <c r="N137" s="227"/>
      <c r="O137" s="228"/>
      <c r="P137" s="227"/>
      <c r="Q137" s="228"/>
      <c r="R137" s="227">
        <f>R132+R120+R135</f>
        <v>259260</v>
      </c>
      <c r="S137" s="228">
        <f>S132+S120+S135</f>
        <v>0</v>
      </c>
      <c r="T137" s="229" t="s">
        <v>289</v>
      </c>
      <c r="U137" s="108"/>
    </row>
    <row r="138" spans="1:21" ht="14.45" hidden="1" customHeight="1" x14ac:dyDescent="0.15">
      <c r="A138" s="223" t="s">
        <v>286</v>
      </c>
      <c r="B138" s="52"/>
      <c r="T138" s="53" t="s">
        <v>598</v>
      </c>
    </row>
    <row r="139" spans="1:21" ht="14.1" hidden="1" customHeight="1" x14ac:dyDescent="0.15">
      <c r="B139" s="108"/>
      <c r="C139" s="139"/>
    </row>
    <row r="140" spans="1:21" ht="15.95" customHeight="1" x14ac:dyDescent="0.15">
      <c r="A140" s="27"/>
      <c r="B140" s="258"/>
      <c r="C140" s="139"/>
      <c r="Q140" s="165"/>
    </row>
  </sheetData>
  <sheetProtection algorithmName="SHA-512" hashValue="Zb9V9LIqBTO5b12i1OgLQSGKEQg8+JTQlkqio1xz4Q7jL5q6ctDXuxZCi5OV/d3KLQiEeQAkougTLA/iHV6h3Q==" saltValue="Sx7ILcIYKIQVlJY9lrd3Dg==" spinCount="100000" sheet="1" objects="1" scenarios="1"/>
  <phoneticPr fontId="2"/>
  <pageMargins left="0.31496062992125984" right="0" top="0.39370078740157483" bottom="0.19685039370078741" header="0.51181102362204722" footer="0.51181102362204722"/>
  <pageSetup paperSize="9" scale="90" fitToHeight="5" orientation="landscape" r:id="rId1"/>
  <headerFooter alignWithMargins="0"/>
  <ignoredErrors>
    <ignoredError sqref="B15:D15 E15:G1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9"/>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8" t="s">
        <v>653</v>
      </c>
      <c r="AC1" s="44"/>
    </row>
    <row r="2" spans="1:30" ht="15" customHeight="1" x14ac:dyDescent="0.15">
      <c r="AB2" s="109" t="s">
        <v>464</v>
      </c>
      <c r="AC2" s="44"/>
    </row>
    <row r="3" spans="1:30" ht="15" customHeight="1" x14ac:dyDescent="0.15">
      <c r="AB3" s="110" t="s">
        <v>415</v>
      </c>
      <c r="AC3" s="44"/>
    </row>
    <row r="4" spans="1:30" ht="5.0999999999999996" customHeight="1" x14ac:dyDescent="0.15">
      <c r="AC4" s="44"/>
    </row>
    <row r="5" spans="1:30" ht="14.4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1</v>
      </c>
      <c r="AD5" s="4"/>
    </row>
    <row r="6" spans="1:30" ht="14.45" customHeight="1" x14ac:dyDescent="0.15">
      <c r="A6" s="45"/>
      <c r="B6" s="60" t="s">
        <v>374</v>
      </c>
      <c r="C6" s="46"/>
      <c r="D6" s="47"/>
      <c r="E6" s="200"/>
      <c r="F6" s="60"/>
      <c r="G6" s="46"/>
      <c r="H6" s="47"/>
      <c r="I6" s="56"/>
      <c r="J6" s="56"/>
      <c r="K6" s="57" t="s">
        <v>375</v>
      </c>
      <c r="L6" s="58">
        <f>山口2・宇部・山陽小野田!C15+山口2・宇部・山陽小野田!G15+山口2・宇部・山陽小野田!K15+山口2・宇部・山陽小野田!O15+山口2・宇部・山陽小野田!S15+山口2・宇部・山陽小野田!W15+山口2・宇部・山陽小野田!AA15</f>
        <v>36660</v>
      </c>
      <c r="M6" s="56"/>
      <c r="N6" s="56"/>
      <c r="O6" s="57" t="s">
        <v>376</v>
      </c>
      <c r="P6" s="201">
        <f>山口2・宇部・山陽小野田!D15+山口2・宇部・山陽小野田!H15+山口2・宇部・山陽小野田!L15+山口2・宇部・山陽小野田!P15+山口2・宇部・山陽小野田!T15+山口2・宇部・山陽小野田!X15+山口2・宇部・山陽小野田!AB15</f>
        <v>0</v>
      </c>
      <c r="Q6" s="301"/>
      <c r="R6" s="302"/>
      <c r="S6" s="307"/>
      <c r="T6" s="300"/>
      <c r="U6" s="301"/>
      <c r="V6" s="302"/>
      <c r="W6" s="303"/>
      <c r="X6" s="304"/>
      <c r="Y6" s="301"/>
      <c r="Z6" s="303"/>
      <c r="AA6" s="303"/>
      <c r="AB6" s="308"/>
    </row>
    <row r="7" spans="1:30" ht="14.45" customHeight="1" x14ac:dyDescent="0.15">
      <c r="A7" s="45"/>
      <c r="B7" s="61" t="s">
        <v>363</v>
      </c>
      <c r="C7" s="46"/>
      <c r="D7" s="47"/>
      <c r="E7" s="200"/>
      <c r="F7" s="60"/>
      <c r="G7" s="46"/>
      <c r="H7" s="47"/>
      <c r="I7" s="56"/>
      <c r="J7" s="56"/>
      <c r="K7" s="57" t="s">
        <v>361</v>
      </c>
      <c r="L7" s="58">
        <f>C20+G20+K20+O20+S20+W20+AA20</f>
        <v>23760</v>
      </c>
      <c r="M7" s="56"/>
      <c r="N7" s="56"/>
      <c r="O7" s="57" t="s">
        <v>362</v>
      </c>
      <c r="P7" s="201">
        <f>D20+H20+L20+P20+T20+X20+AB20</f>
        <v>0</v>
      </c>
      <c r="Q7" s="48"/>
      <c r="R7" s="49"/>
      <c r="S7" s="50"/>
      <c r="T7" s="51"/>
      <c r="U7" s="48"/>
      <c r="V7" s="49"/>
      <c r="W7" s="216"/>
      <c r="X7" s="217"/>
      <c r="Y7" s="48"/>
      <c r="Z7" s="216"/>
      <c r="AA7" s="216"/>
      <c r="AB7" s="206"/>
      <c r="AC7" s="68" t="s">
        <v>108</v>
      </c>
      <c r="AD7" s="4"/>
    </row>
    <row r="8" spans="1:30" ht="14.45" customHeight="1" x14ac:dyDescent="0.15">
      <c r="A8" s="30"/>
      <c r="B8" s="7" t="s">
        <v>515</v>
      </c>
      <c r="C8" s="8">
        <v>3040</v>
      </c>
      <c r="D8" s="143"/>
      <c r="E8" s="38"/>
      <c r="F8" s="7" t="s">
        <v>566</v>
      </c>
      <c r="G8" s="8">
        <v>820</v>
      </c>
      <c r="H8" s="143"/>
      <c r="I8" s="30"/>
      <c r="J8" s="7"/>
      <c r="K8" s="8"/>
      <c r="L8" s="143"/>
      <c r="M8" s="30"/>
      <c r="N8" s="7"/>
      <c r="O8" s="8"/>
      <c r="P8" s="143"/>
      <c r="Q8" s="30"/>
      <c r="R8" s="7"/>
      <c r="S8" s="8"/>
      <c r="T8" s="143"/>
      <c r="U8" s="30"/>
      <c r="V8" s="7"/>
      <c r="W8" s="8"/>
      <c r="X8" s="143"/>
      <c r="Y8" s="30"/>
      <c r="Z8" s="7"/>
      <c r="AA8" s="8"/>
      <c r="AB8" s="143"/>
      <c r="AC8" s="68" t="s">
        <v>57</v>
      </c>
    </row>
    <row r="9" spans="1:30" ht="14.45" customHeight="1" x14ac:dyDescent="0.15">
      <c r="A9" s="30"/>
      <c r="B9" s="7"/>
      <c r="C9" s="8"/>
      <c r="D9" s="143"/>
      <c r="E9" s="38"/>
      <c r="F9" s="7"/>
      <c r="G9" s="8"/>
      <c r="H9" s="143"/>
      <c r="I9" s="30"/>
      <c r="J9" s="7" t="s">
        <v>529</v>
      </c>
      <c r="K9" s="8">
        <v>660</v>
      </c>
      <c r="L9" s="143"/>
      <c r="M9" s="30"/>
      <c r="N9" s="7"/>
      <c r="O9" s="8"/>
      <c r="P9" s="143"/>
      <c r="Q9" s="30"/>
      <c r="R9" s="7"/>
      <c r="S9" s="8"/>
      <c r="T9" s="143"/>
      <c r="U9" s="30"/>
      <c r="V9" s="7"/>
      <c r="W9" s="8"/>
      <c r="X9" s="143"/>
      <c r="Y9" s="30"/>
      <c r="Z9" s="7"/>
      <c r="AA9" s="8"/>
      <c r="AB9" s="143"/>
      <c r="AC9" s="320" t="s">
        <v>235</v>
      </c>
    </row>
    <row r="10" spans="1:30" ht="14.45" customHeight="1" x14ac:dyDescent="0.15">
      <c r="A10" s="30"/>
      <c r="B10" s="7" t="s">
        <v>48</v>
      </c>
      <c r="C10" s="8">
        <v>1430</v>
      </c>
      <c r="D10" s="143"/>
      <c r="E10" s="30"/>
      <c r="F10" s="7" t="s">
        <v>586</v>
      </c>
      <c r="G10" s="8">
        <v>2610</v>
      </c>
      <c r="H10" s="143"/>
      <c r="I10" s="30"/>
      <c r="J10" s="7" t="s">
        <v>530</v>
      </c>
      <c r="K10" s="8">
        <v>860</v>
      </c>
      <c r="L10" s="143"/>
      <c r="M10" s="30"/>
      <c r="N10" s="7"/>
      <c r="O10" s="8"/>
      <c r="P10" s="143"/>
      <c r="Q10" s="30"/>
      <c r="R10" s="7"/>
      <c r="S10" s="8"/>
      <c r="T10" s="143"/>
      <c r="U10" s="30"/>
      <c r="V10" s="7"/>
      <c r="W10" s="8"/>
      <c r="X10" s="143"/>
      <c r="Y10" s="30"/>
      <c r="Z10" s="7"/>
      <c r="AA10" s="8"/>
      <c r="AB10" s="143"/>
      <c r="AC10" s="79">
        <v>1</v>
      </c>
    </row>
    <row r="11" spans="1:30" ht="14.45" customHeight="1" x14ac:dyDescent="0.15">
      <c r="A11" s="30"/>
      <c r="B11" s="7" t="s">
        <v>344</v>
      </c>
      <c r="C11" s="8">
        <v>1570</v>
      </c>
      <c r="D11" s="143"/>
      <c r="E11" s="30"/>
      <c r="F11" s="7" t="s">
        <v>601</v>
      </c>
      <c r="G11" s="8">
        <v>730</v>
      </c>
      <c r="H11" s="143"/>
      <c r="I11" s="30"/>
      <c r="J11" s="7" t="s">
        <v>496</v>
      </c>
      <c r="K11" s="8">
        <v>950</v>
      </c>
      <c r="L11" s="143"/>
      <c r="M11" s="30"/>
      <c r="N11" s="7"/>
      <c r="O11" s="8"/>
      <c r="P11" s="143"/>
      <c r="Q11" s="30"/>
      <c r="R11" s="7"/>
      <c r="S11" s="8"/>
      <c r="T11" s="143"/>
      <c r="U11" s="30"/>
      <c r="V11" s="7"/>
      <c r="W11" s="8"/>
      <c r="X11" s="143"/>
      <c r="Y11" s="30"/>
      <c r="Z11" s="7"/>
      <c r="AA11" s="8"/>
      <c r="AB11" s="336"/>
      <c r="AC11" s="79"/>
    </row>
    <row r="12" spans="1:30" ht="14.45" customHeight="1" x14ac:dyDescent="0.15">
      <c r="A12" s="30"/>
      <c r="B12" s="7" t="s">
        <v>49</v>
      </c>
      <c r="C12" s="8">
        <v>1400</v>
      </c>
      <c r="D12" s="143"/>
      <c r="E12" s="30"/>
      <c r="F12" s="7" t="s">
        <v>496</v>
      </c>
      <c r="G12" s="8">
        <v>2170</v>
      </c>
      <c r="H12" s="143"/>
      <c r="I12" s="30"/>
      <c r="J12" s="7" t="s">
        <v>531</v>
      </c>
      <c r="K12" s="8">
        <v>840</v>
      </c>
      <c r="L12" s="143"/>
      <c r="M12" s="30"/>
      <c r="N12" s="7"/>
      <c r="O12" s="8"/>
      <c r="P12" s="143"/>
      <c r="Q12" s="30"/>
      <c r="R12" s="7"/>
      <c r="S12" s="8"/>
      <c r="T12" s="143"/>
      <c r="U12" s="30"/>
      <c r="V12" s="7"/>
      <c r="W12" s="8"/>
      <c r="X12" s="143"/>
      <c r="Y12" s="30"/>
      <c r="Z12" s="7"/>
      <c r="AA12" s="8"/>
      <c r="AB12" s="143"/>
    </row>
    <row r="13" spans="1:30" ht="14.45" customHeight="1" x14ac:dyDescent="0.15">
      <c r="A13" s="30"/>
      <c r="B13" s="7" t="s">
        <v>69</v>
      </c>
      <c r="C13" s="8">
        <v>890</v>
      </c>
      <c r="D13" s="143"/>
      <c r="E13" s="30"/>
      <c r="F13" s="70" t="s">
        <v>505</v>
      </c>
      <c r="G13" s="8"/>
      <c r="H13" s="143"/>
      <c r="I13" s="30"/>
      <c r="J13" s="7" t="s">
        <v>532</v>
      </c>
      <c r="K13" s="8">
        <v>270</v>
      </c>
      <c r="L13" s="143"/>
      <c r="M13" s="30"/>
      <c r="N13" s="7"/>
      <c r="O13" s="8"/>
      <c r="P13" s="143"/>
      <c r="Q13" s="30"/>
      <c r="R13" s="7"/>
      <c r="S13" s="8"/>
      <c r="T13" s="143"/>
      <c r="U13" s="30"/>
      <c r="V13" s="7"/>
      <c r="W13" s="8"/>
      <c r="X13" s="143"/>
      <c r="Y13" s="30"/>
      <c r="Z13" s="7"/>
      <c r="AA13" s="8"/>
      <c r="AB13" s="143"/>
    </row>
    <row r="14" spans="1:30" ht="14.45" customHeight="1" x14ac:dyDescent="0.15">
      <c r="A14" s="30"/>
      <c r="B14" s="7" t="s">
        <v>77</v>
      </c>
      <c r="C14" s="8">
        <v>560</v>
      </c>
      <c r="D14" s="143"/>
      <c r="E14" s="30"/>
      <c r="F14" s="7" t="s">
        <v>587</v>
      </c>
      <c r="G14" s="8">
        <v>2660</v>
      </c>
      <c r="H14" s="143"/>
      <c r="I14" s="30"/>
      <c r="J14" s="7" t="s">
        <v>533</v>
      </c>
      <c r="K14" s="8">
        <v>540</v>
      </c>
      <c r="L14" s="143"/>
      <c r="M14" s="30"/>
      <c r="N14" s="7"/>
      <c r="O14" s="8"/>
      <c r="P14" s="143"/>
      <c r="Q14" s="30"/>
      <c r="R14" s="7"/>
      <c r="S14" s="8"/>
      <c r="T14" s="143"/>
      <c r="U14" s="30"/>
      <c r="V14" s="7"/>
      <c r="W14" s="8"/>
      <c r="X14" s="143"/>
      <c r="Y14" s="30"/>
      <c r="Z14" s="7"/>
      <c r="AA14" s="8"/>
      <c r="AB14" s="143"/>
    </row>
    <row r="15" spans="1:30" ht="14.45" customHeight="1" x14ac:dyDescent="0.15">
      <c r="A15" s="30"/>
      <c r="B15" s="7"/>
      <c r="C15" s="8"/>
      <c r="D15" s="143"/>
      <c r="E15" s="30"/>
      <c r="F15" s="7" t="s">
        <v>588</v>
      </c>
      <c r="G15" s="8">
        <v>920</v>
      </c>
      <c r="H15" s="143"/>
      <c r="I15" s="30"/>
      <c r="J15" s="7" t="s">
        <v>534</v>
      </c>
      <c r="K15" s="8">
        <v>840</v>
      </c>
      <c r="L15" s="143"/>
      <c r="M15" s="30"/>
      <c r="N15" s="7"/>
      <c r="O15" s="8"/>
      <c r="P15" s="143"/>
      <c r="Q15" s="30"/>
      <c r="R15" s="7"/>
      <c r="S15" s="8"/>
      <c r="T15" s="143"/>
      <c r="U15" s="30"/>
      <c r="V15" s="7"/>
      <c r="W15" s="8"/>
      <c r="X15" s="143"/>
      <c r="Y15" s="30"/>
      <c r="Z15" s="7"/>
      <c r="AA15" s="8"/>
      <c r="AB15" s="143"/>
    </row>
    <row r="16" spans="1:30" ht="14.45" customHeight="1" x14ac:dyDescent="0.15">
      <c r="A16" s="30"/>
      <c r="B16" s="7"/>
      <c r="C16" s="8"/>
      <c r="D16" s="143"/>
      <c r="E16" s="30"/>
      <c r="F16" s="7"/>
      <c r="G16" s="8"/>
      <c r="H16" s="143"/>
      <c r="I16" s="30"/>
      <c r="J16" s="7"/>
      <c r="K16" s="8"/>
      <c r="L16" s="143"/>
      <c r="M16" s="30"/>
      <c r="N16" s="7"/>
      <c r="O16" s="8"/>
      <c r="P16" s="143"/>
      <c r="Q16" s="30"/>
      <c r="R16" s="7"/>
      <c r="S16" s="8"/>
      <c r="T16" s="143"/>
      <c r="U16" s="30"/>
      <c r="V16" s="7"/>
      <c r="W16" s="8"/>
      <c r="X16" s="143"/>
      <c r="Y16" s="30"/>
      <c r="Z16" s="7"/>
      <c r="AA16" s="8"/>
      <c r="AB16" s="143"/>
    </row>
    <row r="17" spans="1:29" ht="14.45" customHeight="1" x14ac:dyDescent="0.15">
      <c r="A17" s="30"/>
      <c r="B17" s="7"/>
      <c r="C17" s="8"/>
      <c r="D17" s="143"/>
      <c r="E17" s="30"/>
      <c r="F17" s="7"/>
      <c r="G17" s="8"/>
      <c r="H17" s="143"/>
      <c r="I17" s="30"/>
      <c r="J17" s="70"/>
      <c r="K17" s="8"/>
      <c r="L17" s="143"/>
      <c r="M17" s="30"/>
      <c r="N17" s="7"/>
      <c r="O17" s="8"/>
      <c r="P17" s="143"/>
      <c r="Q17" s="30"/>
      <c r="R17" s="7"/>
      <c r="S17" s="8"/>
      <c r="T17" s="143"/>
      <c r="U17" s="30"/>
      <c r="V17" s="7"/>
      <c r="W17" s="8"/>
      <c r="X17" s="143"/>
      <c r="Y17" s="30"/>
      <c r="Z17" s="7"/>
      <c r="AA17" s="8"/>
      <c r="AB17" s="143"/>
    </row>
    <row r="18" spans="1:29" ht="14.45" customHeight="1" x14ac:dyDescent="0.15">
      <c r="A18" s="30"/>
      <c r="B18" s="7"/>
      <c r="C18" s="8"/>
      <c r="D18" s="143"/>
      <c r="E18" s="30"/>
      <c r="F18" s="7"/>
      <c r="G18" s="8"/>
      <c r="H18" s="143"/>
      <c r="I18" s="30"/>
      <c r="J18" s="7"/>
      <c r="K18" s="8"/>
      <c r="L18" s="143"/>
      <c r="M18" s="30"/>
      <c r="N18" s="7"/>
      <c r="O18" s="8"/>
      <c r="P18" s="143"/>
      <c r="Q18" s="30"/>
      <c r="R18" s="7"/>
      <c r="S18" s="8"/>
      <c r="T18" s="143"/>
      <c r="U18" s="30"/>
      <c r="V18" s="7"/>
      <c r="W18" s="8"/>
      <c r="X18" s="143"/>
      <c r="Y18" s="30"/>
      <c r="Z18" s="7"/>
      <c r="AA18" s="8"/>
      <c r="AB18" s="143"/>
    </row>
    <row r="19" spans="1:29" ht="14.45" customHeight="1" x14ac:dyDescent="0.15">
      <c r="A19" s="31"/>
      <c r="B19" s="9"/>
      <c r="C19" s="10"/>
      <c r="D19" s="144"/>
      <c r="E19" s="39"/>
      <c r="F19" s="9"/>
      <c r="G19" s="10"/>
      <c r="H19" s="144"/>
      <c r="I19" s="31"/>
      <c r="J19" s="9"/>
      <c r="K19" s="10"/>
      <c r="L19" s="144"/>
      <c r="M19" s="39"/>
      <c r="N19" s="9"/>
      <c r="O19" s="10"/>
      <c r="P19" s="144"/>
      <c r="Q19" s="31"/>
      <c r="R19" s="9"/>
      <c r="S19" s="10"/>
      <c r="T19" s="144"/>
      <c r="U19" s="31"/>
      <c r="V19" s="9"/>
      <c r="W19" s="10"/>
      <c r="X19" s="144"/>
      <c r="Y19" s="31"/>
      <c r="Z19" s="9"/>
      <c r="AA19" s="10"/>
      <c r="AB19" s="144"/>
    </row>
    <row r="20" spans="1:29" ht="14.45" customHeight="1" x14ac:dyDescent="0.15">
      <c r="A20" s="65"/>
      <c r="B20" s="13" t="s">
        <v>78</v>
      </c>
      <c r="C20" s="11">
        <f>SUM(C8:C19)</f>
        <v>8890</v>
      </c>
      <c r="D20" s="12">
        <f>SUM(D8:D19)</f>
        <v>0</v>
      </c>
      <c r="E20" s="65"/>
      <c r="F20" s="13" t="s">
        <v>78</v>
      </c>
      <c r="G20" s="11">
        <f>SUM(G8:G19)</f>
        <v>9910</v>
      </c>
      <c r="H20" s="12">
        <f>SUM(H8:H19)</f>
        <v>0</v>
      </c>
      <c r="I20" s="65"/>
      <c r="J20" s="13" t="s">
        <v>78</v>
      </c>
      <c r="K20" s="11">
        <f>SUM(K8:K19)</f>
        <v>4960</v>
      </c>
      <c r="L20" s="12">
        <f>SUM(L8:L19)</f>
        <v>0</v>
      </c>
      <c r="M20" s="65"/>
      <c r="N20" s="13"/>
      <c r="O20" s="11"/>
      <c r="P20" s="12"/>
      <c r="Q20" s="65"/>
      <c r="R20" s="13"/>
      <c r="S20" s="11"/>
      <c r="T20" s="12"/>
      <c r="U20" s="65"/>
      <c r="V20" s="13"/>
      <c r="W20" s="11"/>
      <c r="X20" s="12"/>
      <c r="Y20" s="65"/>
      <c r="Z20" s="13"/>
      <c r="AA20" s="11"/>
      <c r="AB20" s="12"/>
    </row>
    <row r="21" spans="1:29" ht="14.45" customHeight="1" x14ac:dyDescent="0.15">
      <c r="A21" s="45"/>
      <c r="B21" s="61" t="s">
        <v>364</v>
      </c>
      <c r="C21" s="46"/>
      <c r="D21" s="47"/>
      <c r="E21" s="200"/>
      <c r="F21" s="60"/>
      <c r="G21" s="46"/>
      <c r="H21" s="47"/>
      <c r="I21" s="56"/>
      <c r="J21" s="56"/>
      <c r="K21" s="57" t="s">
        <v>365</v>
      </c>
      <c r="L21" s="58">
        <f>C26+G26+K26+O26+S26+W26+AA26</f>
        <v>640</v>
      </c>
      <c r="M21" s="56"/>
      <c r="N21" s="56"/>
      <c r="O21" s="57" t="s">
        <v>366</v>
      </c>
      <c r="P21" s="201">
        <f>D26+H26+L26+P26+T26+X26+AB26</f>
        <v>0</v>
      </c>
      <c r="Q21" s="48"/>
      <c r="R21" s="49"/>
      <c r="S21" s="50"/>
      <c r="T21" s="51"/>
      <c r="U21" s="48"/>
      <c r="V21" s="49"/>
      <c r="W21" s="216"/>
      <c r="X21" s="217"/>
      <c r="Y21" s="48"/>
      <c r="Z21" s="216"/>
      <c r="AA21" s="216"/>
      <c r="AB21" s="206"/>
    </row>
    <row r="22" spans="1:29" ht="14.45" customHeight="1" x14ac:dyDescent="0.15">
      <c r="A22" s="30"/>
      <c r="B22" s="7"/>
      <c r="C22" s="8"/>
      <c r="D22" s="143"/>
      <c r="E22" s="30"/>
      <c r="F22" s="7"/>
      <c r="G22" s="8"/>
      <c r="H22" s="143"/>
      <c r="I22" s="30"/>
      <c r="J22" s="7"/>
      <c r="K22" s="8"/>
      <c r="L22" s="143"/>
      <c r="M22" s="30"/>
      <c r="N22" s="7"/>
      <c r="O22" s="8"/>
      <c r="P22" s="143"/>
      <c r="Q22" s="30"/>
      <c r="R22" s="7"/>
      <c r="S22" s="8"/>
      <c r="T22" s="143"/>
      <c r="U22" s="30"/>
      <c r="V22" s="7"/>
      <c r="W22" s="8"/>
      <c r="X22" s="143"/>
      <c r="Y22" s="30"/>
      <c r="Z22" s="7"/>
      <c r="AA22" s="8"/>
      <c r="AB22" s="143"/>
    </row>
    <row r="23" spans="1:29" ht="14.45" customHeight="1" x14ac:dyDescent="0.15">
      <c r="A23" s="30"/>
      <c r="B23" s="7"/>
      <c r="C23" s="8"/>
      <c r="D23" s="143"/>
      <c r="E23" s="30"/>
      <c r="F23" s="70"/>
      <c r="G23" s="8"/>
      <c r="H23" s="143"/>
      <c r="I23" s="30"/>
      <c r="J23" s="7"/>
      <c r="K23" s="8"/>
      <c r="L23" s="143"/>
      <c r="M23" s="30"/>
      <c r="N23" s="7"/>
      <c r="O23" s="8"/>
      <c r="P23" s="143"/>
      <c r="Q23" s="30"/>
      <c r="R23" s="7"/>
      <c r="S23" s="8"/>
      <c r="T23" s="143"/>
      <c r="U23" s="30"/>
      <c r="V23" s="7"/>
      <c r="W23" s="8"/>
      <c r="X23" s="143"/>
      <c r="Y23" s="30"/>
      <c r="Z23" s="7"/>
      <c r="AA23" s="8"/>
      <c r="AB23" s="143"/>
      <c r="AC23" s="5"/>
    </row>
    <row r="24" spans="1:29" ht="14.45" customHeight="1" x14ac:dyDescent="0.15">
      <c r="A24" s="30"/>
      <c r="B24" s="7"/>
      <c r="C24" s="8"/>
      <c r="D24" s="143"/>
      <c r="E24" s="30"/>
      <c r="F24" s="7"/>
      <c r="G24" s="8"/>
      <c r="H24" s="143"/>
      <c r="I24" s="30"/>
      <c r="J24" s="7" t="s">
        <v>567</v>
      </c>
      <c r="K24" s="8">
        <v>380</v>
      </c>
      <c r="L24" s="143"/>
      <c r="M24" s="30"/>
      <c r="N24" s="7"/>
      <c r="O24" s="8"/>
      <c r="P24" s="143"/>
      <c r="Q24" s="30"/>
      <c r="R24" s="7"/>
      <c r="S24" s="8"/>
      <c r="T24" s="143"/>
      <c r="U24" s="30"/>
      <c r="V24" s="7"/>
      <c r="W24" s="8"/>
      <c r="X24" s="143"/>
      <c r="Y24" s="30"/>
      <c r="Z24" s="7"/>
      <c r="AA24" s="8"/>
      <c r="AB24" s="143"/>
      <c r="AC24" s="5"/>
    </row>
    <row r="25" spans="1:29" ht="14.45" customHeight="1" x14ac:dyDescent="0.15">
      <c r="A25" s="30"/>
      <c r="B25" s="7" t="s">
        <v>197</v>
      </c>
      <c r="C25" s="8">
        <v>260</v>
      </c>
      <c r="D25" s="143"/>
      <c r="E25" s="30"/>
      <c r="F25" s="7"/>
      <c r="G25" s="8"/>
      <c r="H25" s="143"/>
      <c r="I25" s="30"/>
      <c r="J25" s="70" t="s">
        <v>524</v>
      </c>
      <c r="K25" s="10"/>
      <c r="L25" s="143"/>
      <c r="M25" s="30"/>
      <c r="N25" s="7"/>
      <c r="O25" s="70"/>
      <c r="P25" s="143"/>
      <c r="Q25" s="30"/>
      <c r="R25" s="7"/>
      <c r="S25" s="8"/>
      <c r="T25" s="143"/>
      <c r="U25" s="30"/>
      <c r="V25" s="7"/>
      <c r="W25" s="8"/>
      <c r="X25" s="143"/>
      <c r="Y25" s="30"/>
      <c r="Z25" s="7"/>
      <c r="AA25" s="8"/>
      <c r="AB25" s="143"/>
    </row>
    <row r="26" spans="1:29" ht="14.45" customHeight="1" x14ac:dyDescent="0.15">
      <c r="A26" s="65"/>
      <c r="B26" s="13" t="s">
        <v>78</v>
      </c>
      <c r="C26" s="11">
        <f>SUM(C22:C25)</f>
        <v>260</v>
      </c>
      <c r="D26" s="12">
        <f>SUM(D22:D25)</f>
        <v>0</v>
      </c>
      <c r="E26" s="65"/>
      <c r="F26" s="13"/>
      <c r="G26" s="11"/>
      <c r="H26" s="12"/>
      <c r="I26" s="65"/>
      <c r="J26" s="13" t="s">
        <v>78</v>
      </c>
      <c r="K26" s="11">
        <f>SUM(K22:K25)</f>
        <v>380</v>
      </c>
      <c r="L26" s="12">
        <f>SUM(L22:L25)</f>
        <v>0</v>
      </c>
      <c r="M26" s="65"/>
      <c r="N26" s="13"/>
      <c r="O26" s="11"/>
      <c r="P26" s="12"/>
      <c r="Q26" s="65"/>
      <c r="R26" s="13"/>
      <c r="S26" s="11"/>
      <c r="T26" s="12"/>
      <c r="U26" s="65"/>
      <c r="V26" s="13"/>
      <c r="W26" s="11"/>
      <c r="X26" s="12"/>
      <c r="Y26" s="65"/>
      <c r="Z26" s="13"/>
      <c r="AA26" s="11"/>
      <c r="AB26" s="12"/>
    </row>
    <row r="27" spans="1:29" ht="14.45" customHeight="1" x14ac:dyDescent="0.15">
      <c r="A27" s="45"/>
      <c r="B27" s="61" t="s">
        <v>381</v>
      </c>
      <c r="C27" s="46"/>
      <c r="D27" s="47"/>
      <c r="E27" s="200"/>
      <c r="F27" s="60"/>
      <c r="G27" s="46"/>
      <c r="H27" s="47"/>
      <c r="I27" s="56"/>
      <c r="J27" s="56"/>
      <c r="K27" s="57" t="s">
        <v>383</v>
      </c>
      <c r="L27" s="58">
        <f>C37+G37+K37+O37+S37+W37+AA37</f>
        <v>10740</v>
      </c>
      <c r="M27" s="56"/>
      <c r="N27" s="56"/>
      <c r="O27" s="57" t="s">
        <v>384</v>
      </c>
      <c r="P27" s="201">
        <f>D37+H37+L37+P37+T37+X37+AB37</f>
        <v>0</v>
      </c>
      <c r="Q27" s="48"/>
      <c r="R27" s="49"/>
      <c r="S27" s="50"/>
      <c r="T27" s="51"/>
      <c r="U27" s="48"/>
      <c r="V27" s="49"/>
      <c r="W27" s="216"/>
      <c r="X27" s="217"/>
      <c r="Y27" s="48"/>
      <c r="Z27" s="216"/>
      <c r="AA27" s="216"/>
      <c r="AB27" s="206"/>
    </row>
    <row r="28" spans="1:29" ht="14.45" customHeight="1" x14ac:dyDescent="0.15">
      <c r="A28" s="30"/>
      <c r="B28" s="7" t="s">
        <v>400</v>
      </c>
      <c r="C28" s="8">
        <v>1730</v>
      </c>
      <c r="D28" s="143"/>
      <c r="E28" s="30"/>
      <c r="F28" s="7" t="s">
        <v>635</v>
      </c>
      <c r="G28" s="8">
        <v>140</v>
      </c>
      <c r="H28" s="143"/>
      <c r="I28" s="30"/>
      <c r="J28" s="7" t="s">
        <v>535</v>
      </c>
      <c r="K28" s="8">
        <v>1030</v>
      </c>
      <c r="L28" s="143"/>
      <c r="M28" s="30"/>
      <c r="N28" s="7"/>
      <c r="O28" s="24"/>
      <c r="P28" s="143"/>
      <c r="Q28" s="30"/>
      <c r="R28" s="7"/>
      <c r="S28" s="8"/>
      <c r="T28" s="143"/>
      <c r="U28" s="30"/>
      <c r="V28" s="7"/>
      <c r="W28" s="8"/>
      <c r="X28" s="143"/>
      <c r="Y28" s="30"/>
      <c r="Z28" s="7"/>
      <c r="AA28" s="24"/>
      <c r="AB28" s="143"/>
      <c r="AC28" s="5"/>
    </row>
    <row r="29" spans="1:29" ht="14.45" customHeight="1" x14ac:dyDescent="0.15">
      <c r="A29" s="33"/>
      <c r="B29" s="70" t="s">
        <v>494</v>
      </c>
      <c r="C29" s="15"/>
      <c r="D29" s="142"/>
      <c r="E29" s="33"/>
      <c r="F29" s="70"/>
      <c r="G29" s="15"/>
      <c r="H29" s="142"/>
      <c r="I29" s="33"/>
      <c r="J29" s="14"/>
      <c r="K29" s="15"/>
      <c r="L29" s="142"/>
      <c r="M29" s="33"/>
      <c r="N29" s="70"/>
      <c r="O29" s="22"/>
      <c r="P29" s="142"/>
      <c r="Q29" s="33"/>
      <c r="R29" s="14"/>
      <c r="S29" s="15"/>
      <c r="T29" s="142"/>
      <c r="U29" s="33"/>
      <c r="V29" s="14"/>
      <c r="W29" s="15"/>
      <c r="X29" s="142"/>
      <c r="Y29" s="33"/>
      <c r="Z29" s="7"/>
      <c r="AA29" s="8"/>
      <c r="AB29" s="142"/>
      <c r="AC29" s="5"/>
    </row>
    <row r="30" spans="1:29" ht="14.45" customHeight="1" x14ac:dyDescent="0.15">
      <c r="A30" s="33"/>
      <c r="B30" s="14" t="s">
        <v>636</v>
      </c>
      <c r="C30" s="22">
        <v>1320</v>
      </c>
      <c r="D30" s="142"/>
      <c r="E30" s="36"/>
      <c r="F30" s="14" t="s">
        <v>589</v>
      </c>
      <c r="G30" s="22">
        <v>1740</v>
      </c>
      <c r="H30" s="142"/>
      <c r="I30" s="33"/>
      <c r="J30" s="14" t="s">
        <v>489</v>
      </c>
      <c r="K30" s="22">
        <v>1460</v>
      </c>
      <c r="L30" s="142"/>
      <c r="M30" s="33"/>
      <c r="N30" s="70"/>
      <c r="O30" s="22"/>
      <c r="P30" s="142"/>
      <c r="Q30" s="33"/>
      <c r="R30" s="14"/>
      <c r="S30" s="22"/>
      <c r="T30" s="142"/>
      <c r="U30" s="33"/>
      <c r="V30" s="14"/>
      <c r="W30" s="22"/>
      <c r="X30" s="142"/>
      <c r="Y30" s="33"/>
      <c r="Z30" s="335"/>
      <c r="AA30" s="8"/>
      <c r="AB30" s="142"/>
      <c r="AC30" s="5"/>
    </row>
    <row r="31" spans="1:29" ht="14.45" customHeight="1" x14ac:dyDescent="0.15">
      <c r="A31" s="33"/>
      <c r="B31" s="70" t="s">
        <v>493</v>
      </c>
      <c r="C31" s="22"/>
      <c r="D31" s="142"/>
      <c r="E31" s="36"/>
      <c r="F31" s="70" t="s">
        <v>562</v>
      </c>
      <c r="G31" s="22"/>
      <c r="H31" s="142"/>
      <c r="I31" s="33"/>
      <c r="J31" s="70" t="s">
        <v>495</v>
      </c>
      <c r="K31" s="22"/>
      <c r="L31" s="142"/>
      <c r="M31" s="33"/>
      <c r="N31" s="70"/>
      <c r="O31" s="22"/>
      <c r="P31" s="142"/>
      <c r="Q31" s="33"/>
      <c r="R31" s="14"/>
      <c r="S31" s="22"/>
      <c r="T31" s="142"/>
      <c r="U31" s="33"/>
      <c r="V31" s="14"/>
      <c r="W31" s="22"/>
      <c r="X31" s="142"/>
      <c r="Y31" s="33"/>
      <c r="Z31" s="7"/>
      <c r="AA31" s="8"/>
      <c r="AB31" s="142"/>
      <c r="AC31" s="5"/>
    </row>
    <row r="32" spans="1:29" ht="14.45" customHeight="1" x14ac:dyDescent="0.15">
      <c r="A32" s="30"/>
      <c r="B32" s="7" t="s">
        <v>219</v>
      </c>
      <c r="C32" s="8">
        <v>1010</v>
      </c>
      <c r="D32" s="143"/>
      <c r="E32" s="30"/>
      <c r="F32" s="7" t="s">
        <v>590</v>
      </c>
      <c r="G32" s="8">
        <v>400</v>
      </c>
      <c r="H32" s="143"/>
      <c r="I32" s="30"/>
      <c r="J32" s="7" t="s">
        <v>643</v>
      </c>
      <c r="K32" s="8">
        <v>320</v>
      </c>
      <c r="L32" s="143"/>
      <c r="M32" s="30"/>
      <c r="N32" s="7"/>
      <c r="O32" s="8"/>
      <c r="P32" s="143"/>
      <c r="Q32" s="30"/>
      <c r="R32" s="7"/>
      <c r="S32" s="8"/>
      <c r="T32" s="143"/>
      <c r="U32" s="30"/>
      <c r="V32" s="7"/>
      <c r="W32" s="8"/>
      <c r="X32" s="143"/>
      <c r="Y32" s="30"/>
      <c r="Z32" s="7"/>
      <c r="AA32" s="8"/>
      <c r="AB32" s="143"/>
    </row>
    <row r="33" spans="1:29" ht="14.45" customHeight="1" x14ac:dyDescent="0.15">
      <c r="A33" s="33"/>
      <c r="B33" s="14"/>
      <c r="C33" s="15"/>
      <c r="D33" s="142"/>
      <c r="E33" s="33"/>
      <c r="F33" s="14"/>
      <c r="G33" s="15"/>
      <c r="H33" s="142"/>
      <c r="I33" s="33"/>
      <c r="J33" s="70"/>
      <c r="K33" s="15"/>
      <c r="L33" s="142"/>
      <c r="M33" s="33"/>
      <c r="N33" s="14"/>
      <c r="O33" s="15"/>
      <c r="P33" s="142"/>
      <c r="Q33" s="33"/>
      <c r="R33" s="14"/>
      <c r="S33" s="15"/>
      <c r="T33" s="142"/>
      <c r="U33" s="33"/>
      <c r="V33" s="14"/>
      <c r="W33" s="8"/>
      <c r="X33" s="143"/>
      <c r="Y33" s="30"/>
      <c r="Z33" s="14"/>
      <c r="AA33" s="22"/>
      <c r="AB33" s="142"/>
    </row>
    <row r="34" spans="1:29" ht="14.45" customHeight="1" x14ac:dyDescent="0.15">
      <c r="A34" s="33"/>
      <c r="B34" s="14"/>
      <c r="C34" s="22"/>
      <c r="D34" s="142"/>
      <c r="E34" s="36"/>
      <c r="F34" s="14" t="s">
        <v>316</v>
      </c>
      <c r="G34" s="22">
        <v>1590</v>
      </c>
      <c r="H34" s="142"/>
      <c r="I34" s="33"/>
      <c r="J34" s="14"/>
      <c r="K34" s="22"/>
      <c r="L34" s="142"/>
      <c r="M34" s="33"/>
      <c r="N34" s="14"/>
      <c r="O34" s="22"/>
      <c r="P34" s="142"/>
      <c r="Q34" s="36"/>
      <c r="R34" s="14"/>
      <c r="S34" s="22"/>
      <c r="T34" s="142"/>
      <c r="U34" s="36"/>
      <c r="V34" s="14"/>
      <c r="W34" s="24"/>
      <c r="X34" s="143"/>
      <c r="Y34" s="38"/>
      <c r="Z34" s="7"/>
      <c r="AA34" s="8"/>
      <c r="AB34" s="142"/>
    </row>
    <row r="35" spans="1:29" ht="14.45" customHeight="1" x14ac:dyDescent="0.15">
      <c r="A35" s="310"/>
      <c r="B35" s="14"/>
      <c r="C35" s="22"/>
      <c r="D35" s="142"/>
      <c r="E35" s="36"/>
      <c r="F35" s="70" t="s">
        <v>523</v>
      </c>
      <c r="G35" s="22"/>
      <c r="H35" s="142"/>
      <c r="I35" s="33"/>
      <c r="J35" s="14"/>
      <c r="K35" s="22"/>
      <c r="L35" s="142"/>
      <c r="M35" s="33"/>
      <c r="N35" s="14"/>
      <c r="O35" s="22"/>
      <c r="P35" s="142"/>
      <c r="Q35" s="36"/>
      <c r="R35" s="14"/>
      <c r="S35" s="22"/>
      <c r="T35" s="142"/>
      <c r="U35" s="36"/>
      <c r="V35" s="14"/>
      <c r="W35" s="24"/>
      <c r="X35" s="143"/>
      <c r="Y35" s="38"/>
      <c r="Z35" s="14"/>
      <c r="AA35" s="22"/>
      <c r="AB35" s="142"/>
    </row>
    <row r="36" spans="1:29" ht="14.45" customHeight="1" x14ac:dyDescent="0.15">
      <c r="A36" s="31"/>
      <c r="B36" s="7"/>
      <c r="C36" s="8"/>
      <c r="D36" s="143"/>
      <c r="E36" s="30"/>
      <c r="F36" s="7"/>
      <c r="G36" s="8"/>
      <c r="H36" s="143"/>
      <c r="I36" s="30"/>
      <c r="J36" s="7"/>
      <c r="K36" s="8"/>
      <c r="L36" s="143"/>
      <c r="M36" s="30"/>
      <c r="N36" s="7"/>
      <c r="O36" s="8"/>
      <c r="P36" s="143"/>
      <c r="Q36" s="30"/>
      <c r="R36" s="7"/>
      <c r="S36" s="8"/>
      <c r="T36" s="143"/>
      <c r="U36" s="30"/>
      <c r="V36" s="7"/>
      <c r="W36" s="8"/>
      <c r="X36" s="143"/>
      <c r="Y36" s="30"/>
      <c r="Z36" s="7"/>
      <c r="AA36" s="8"/>
      <c r="AB36" s="143"/>
    </row>
    <row r="37" spans="1:29" ht="14.45" customHeight="1" x14ac:dyDescent="0.15">
      <c r="A37" s="65"/>
      <c r="B37" s="13" t="s">
        <v>371</v>
      </c>
      <c r="C37" s="11">
        <f>SUM(C28:C36)</f>
        <v>4060</v>
      </c>
      <c r="D37" s="12">
        <f>SUM(D28:D36)</f>
        <v>0</v>
      </c>
      <c r="E37" s="65"/>
      <c r="F37" s="13" t="s">
        <v>371</v>
      </c>
      <c r="G37" s="11">
        <f>SUM(G28:G36)</f>
        <v>3870</v>
      </c>
      <c r="H37" s="12">
        <f>SUM(H28:H36)</f>
        <v>0</v>
      </c>
      <c r="I37" s="65"/>
      <c r="J37" s="13" t="s">
        <v>371</v>
      </c>
      <c r="K37" s="11">
        <f>SUM(K28:K36)</f>
        <v>2810</v>
      </c>
      <c r="L37" s="12">
        <f>SUM(L28:L36)</f>
        <v>0</v>
      </c>
      <c r="M37" s="65"/>
      <c r="N37" s="13"/>
      <c r="O37" s="11"/>
      <c r="P37" s="12"/>
      <c r="Q37" s="65"/>
      <c r="R37" s="13"/>
      <c r="S37" s="11"/>
      <c r="T37" s="12"/>
      <c r="U37" s="65"/>
      <c r="V37" s="13"/>
      <c r="W37" s="11"/>
      <c r="X37" s="12"/>
      <c r="Y37" s="65"/>
      <c r="Z37" s="13"/>
      <c r="AA37" s="11"/>
      <c r="AB37" s="12"/>
    </row>
    <row r="38" spans="1:29" ht="14.45" customHeight="1" x14ac:dyDescent="0.15">
      <c r="A38" s="45"/>
      <c r="B38" s="309" t="s">
        <v>382</v>
      </c>
      <c r="C38" s="46"/>
      <c r="D38" s="47"/>
      <c r="E38" s="200"/>
      <c r="F38" s="60"/>
      <c r="G38" s="46"/>
      <c r="H38" s="47"/>
      <c r="I38" s="56"/>
      <c r="J38" s="56"/>
      <c r="K38" s="212" t="s">
        <v>385</v>
      </c>
      <c r="L38" s="58">
        <f>C43+G43+K43+O43+S43+W43+AA43</f>
        <v>780</v>
      </c>
      <c r="M38" s="56"/>
      <c r="N38" s="56"/>
      <c r="O38" s="212" t="s">
        <v>386</v>
      </c>
      <c r="P38" s="201">
        <f>D43+H43+L43+P43+T43+X43+AB43</f>
        <v>0</v>
      </c>
      <c r="Q38" s="48"/>
      <c r="R38" s="49"/>
      <c r="S38" s="50"/>
      <c r="T38" s="51"/>
      <c r="U38" s="48"/>
      <c r="V38" s="49"/>
      <c r="W38" s="216"/>
      <c r="X38" s="217"/>
      <c r="Y38" s="48"/>
      <c r="Z38" s="216"/>
      <c r="AA38" s="216"/>
      <c r="AB38" s="206"/>
    </row>
    <row r="39" spans="1:29" ht="14.45" customHeight="1" x14ac:dyDescent="0.15">
      <c r="A39" s="30"/>
      <c r="B39" s="7" t="s">
        <v>617</v>
      </c>
      <c r="C39" s="8">
        <v>110</v>
      </c>
      <c r="D39" s="143"/>
      <c r="E39" s="30"/>
      <c r="F39" s="7" t="s">
        <v>616</v>
      </c>
      <c r="G39" s="8">
        <v>590</v>
      </c>
      <c r="H39" s="143"/>
      <c r="I39" s="30"/>
      <c r="J39" s="7"/>
      <c r="K39" s="8"/>
      <c r="L39" s="143"/>
      <c r="M39" s="30"/>
      <c r="N39" s="7"/>
      <c r="O39" s="8"/>
      <c r="P39" s="143"/>
      <c r="Q39" s="30"/>
      <c r="R39" s="7"/>
      <c r="S39" s="8"/>
      <c r="T39" s="143"/>
      <c r="U39" s="30"/>
      <c r="V39" s="7"/>
      <c r="W39" s="8"/>
      <c r="X39" s="143"/>
      <c r="Y39" s="30"/>
      <c r="Z39" s="7"/>
      <c r="AA39" s="8"/>
      <c r="AB39" s="143"/>
      <c r="AC39" s="5"/>
    </row>
    <row r="40" spans="1:29" ht="14.45" customHeight="1" x14ac:dyDescent="0.15">
      <c r="A40" s="30"/>
      <c r="B40" s="7"/>
      <c r="C40" s="8"/>
      <c r="D40" s="143"/>
      <c r="E40" s="30"/>
      <c r="F40" s="7"/>
      <c r="G40" s="8"/>
      <c r="H40" s="143"/>
      <c r="I40" s="30"/>
      <c r="J40" s="7" t="s">
        <v>314</v>
      </c>
      <c r="K40" s="8">
        <v>40</v>
      </c>
      <c r="L40" s="143"/>
      <c r="M40" s="30"/>
      <c r="N40" s="7"/>
      <c r="O40" s="8"/>
      <c r="P40" s="143"/>
      <c r="Q40" s="30"/>
      <c r="R40" s="7"/>
      <c r="S40" s="8"/>
      <c r="T40" s="143"/>
      <c r="U40" s="30"/>
      <c r="V40" s="7"/>
      <c r="W40" s="8"/>
      <c r="X40" s="143"/>
      <c r="Y40" s="30"/>
      <c r="Z40" s="7"/>
      <c r="AA40" s="8"/>
      <c r="AB40" s="143"/>
      <c r="AC40" s="5"/>
    </row>
    <row r="41" spans="1:29" ht="14.45" customHeight="1" x14ac:dyDescent="0.15">
      <c r="A41" s="30"/>
      <c r="B41" s="7"/>
      <c r="C41" s="8"/>
      <c r="D41" s="143"/>
      <c r="E41" s="30"/>
      <c r="F41" s="7"/>
      <c r="G41" s="8"/>
      <c r="H41" s="143"/>
      <c r="I41" s="30"/>
      <c r="J41" s="7"/>
      <c r="K41" s="8"/>
      <c r="L41" s="143"/>
      <c r="M41" s="30"/>
      <c r="N41" s="7"/>
      <c r="O41" s="8"/>
      <c r="P41" s="143"/>
      <c r="Q41" s="30"/>
      <c r="R41" s="7"/>
      <c r="S41" s="8"/>
      <c r="T41" s="143"/>
      <c r="U41" s="30"/>
      <c r="V41" s="7"/>
      <c r="W41" s="8"/>
      <c r="X41" s="143"/>
      <c r="Y41" s="30"/>
      <c r="Z41" s="7"/>
      <c r="AA41" s="8"/>
      <c r="AB41" s="143"/>
    </row>
    <row r="42" spans="1:29" ht="14.45" customHeight="1" x14ac:dyDescent="0.15">
      <c r="A42" s="30"/>
      <c r="B42" s="7"/>
      <c r="C42" s="8"/>
      <c r="D42" s="143"/>
      <c r="E42" s="30"/>
      <c r="F42" s="7" t="s">
        <v>325</v>
      </c>
      <c r="G42" s="8">
        <v>40</v>
      </c>
      <c r="H42" s="143"/>
      <c r="I42" s="30"/>
      <c r="J42" s="7"/>
      <c r="K42" s="8"/>
      <c r="L42" s="143"/>
      <c r="M42" s="30"/>
      <c r="N42" s="7"/>
      <c r="O42" s="8"/>
      <c r="P42" s="143"/>
      <c r="Q42" s="30"/>
      <c r="R42" s="7"/>
      <c r="S42" s="8"/>
      <c r="T42" s="143"/>
      <c r="U42" s="30"/>
      <c r="V42" s="7"/>
      <c r="W42" s="8"/>
      <c r="X42" s="143"/>
      <c r="Y42" s="30"/>
      <c r="Z42" s="7"/>
      <c r="AA42" s="8"/>
      <c r="AB42" s="143"/>
      <c r="AC42" s="5"/>
    </row>
    <row r="43" spans="1:29" ht="14.45" customHeight="1" x14ac:dyDescent="0.15">
      <c r="A43" s="65"/>
      <c r="B43" s="13" t="s">
        <v>372</v>
      </c>
      <c r="C43" s="11">
        <f>SUM(C39:C42)</f>
        <v>110</v>
      </c>
      <c r="D43" s="12">
        <f>SUM(D39:D42)</f>
        <v>0</v>
      </c>
      <c r="E43" s="65"/>
      <c r="F43" s="13" t="s">
        <v>372</v>
      </c>
      <c r="G43" s="11">
        <f>SUM(G39:G42)</f>
        <v>630</v>
      </c>
      <c r="H43" s="12">
        <f>SUM(H39:H42)</f>
        <v>0</v>
      </c>
      <c r="I43" s="65"/>
      <c r="J43" s="13" t="s">
        <v>372</v>
      </c>
      <c r="K43" s="11">
        <f>SUM(K39:K42)</f>
        <v>40</v>
      </c>
      <c r="L43" s="12">
        <f>SUM(L39:L42)</f>
        <v>0</v>
      </c>
      <c r="M43" s="65"/>
      <c r="N43" s="13"/>
      <c r="O43" s="11"/>
      <c r="P43" s="12"/>
      <c r="Q43" s="65"/>
      <c r="R43" s="13"/>
      <c r="S43" s="11"/>
      <c r="T43" s="12"/>
      <c r="U43" s="65"/>
      <c r="V43" s="13"/>
      <c r="W43" s="11"/>
      <c r="X43" s="12"/>
      <c r="Y43" s="65"/>
      <c r="Z43" s="13"/>
      <c r="AA43" s="11"/>
      <c r="AB43" s="12"/>
      <c r="AC43" s="5"/>
    </row>
    <row r="44" spans="1:29" ht="14.45" customHeight="1" x14ac:dyDescent="0.15">
      <c r="B44" s="52" t="s">
        <v>317</v>
      </c>
      <c r="S44" s="66"/>
      <c r="W44" s="66"/>
      <c r="Y44" s="2"/>
      <c r="Z44" s="6"/>
      <c r="AA44" s="6"/>
      <c r="AB44" s="67" t="s">
        <v>598</v>
      </c>
    </row>
    <row r="45" spans="1:29" ht="14.45" customHeight="1" x14ac:dyDescent="0.15">
      <c r="B45" s="52" t="s">
        <v>637</v>
      </c>
      <c r="C45" s="166"/>
      <c r="D45" s="167"/>
      <c r="E45" s="2"/>
      <c r="G45" s="166"/>
      <c r="H45" s="167"/>
      <c r="I45" s="2"/>
      <c r="K45" s="166"/>
      <c r="L45" s="167"/>
      <c r="M45" s="2"/>
      <c r="O45" s="166"/>
      <c r="P45" s="167"/>
      <c r="Q45" s="2"/>
      <c r="S45" s="166"/>
      <c r="T45" s="167"/>
      <c r="U45" s="2"/>
      <c r="W45" s="166"/>
      <c r="X45" s="167"/>
      <c r="Y45" s="2"/>
      <c r="Z45" s="6"/>
      <c r="AA45" s="166"/>
      <c r="AB45" s="167"/>
    </row>
    <row r="46" spans="1:29" ht="14.1" customHeight="1" x14ac:dyDescent="0.15">
      <c r="B46" s="52"/>
      <c r="C46" s="166"/>
      <c r="D46" s="167"/>
      <c r="E46" s="2"/>
      <c r="G46" s="166"/>
      <c r="H46" s="167"/>
      <c r="I46" s="2"/>
      <c r="K46" s="166"/>
      <c r="L46" s="167"/>
      <c r="M46" s="2"/>
      <c r="O46" s="166"/>
      <c r="P46" s="167"/>
      <c r="Q46" s="2"/>
      <c r="S46" s="166"/>
      <c r="T46" s="167"/>
      <c r="U46" s="2"/>
      <c r="W46" s="166"/>
      <c r="X46" s="167"/>
      <c r="Y46" s="2"/>
      <c r="Z46" s="6"/>
      <c r="AA46" s="166"/>
      <c r="AB46" s="167"/>
    </row>
    <row r="47" spans="1:29" ht="14.1" customHeight="1" x14ac:dyDescent="0.15">
      <c r="C47" s="166"/>
      <c r="D47" s="167"/>
      <c r="E47" s="2"/>
      <c r="G47" s="166"/>
      <c r="H47" s="167"/>
      <c r="I47" s="2"/>
      <c r="K47" s="166"/>
      <c r="L47" s="167"/>
      <c r="M47" s="2"/>
      <c r="O47" s="168"/>
      <c r="P47" s="167"/>
      <c r="Q47" s="2"/>
      <c r="S47" s="166"/>
      <c r="T47" s="167"/>
      <c r="U47" s="2"/>
      <c r="W47" s="166"/>
      <c r="X47" s="167"/>
      <c r="Y47" s="2"/>
      <c r="Z47" s="6"/>
      <c r="AA47" s="166"/>
      <c r="AB47" s="167"/>
    </row>
    <row r="48" spans="1:29" ht="14.1" customHeight="1" x14ac:dyDescent="0.15">
      <c r="C48" s="168"/>
      <c r="D48" s="167"/>
      <c r="E48" s="2"/>
      <c r="G48" s="166"/>
      <c r="H48" s="167"/>
      <c r="I48" s="2"/>
      <c r="K48" s="166"/>
      <c r="L48" s="167"/>
      <c r="M48" s="2"/>
      <c r="O48" s="166"/>
      <c r="P48" s="167"/>
      <c r="Q48" s="2"/>
      <c r="S48" s="166"/>
      <c r="T48" s="167"/>
      <c r="U48" s="2"/>
      <c r="W48" s="166"/>
      <c r="X48" s="167"/>
      <c r="Y48" s="2"/>
      <c r="Z48" s="6"/>
      <c r="AA48" s="166"/>
      <c r="AB48" s="167"/>
    </row>
    <row r="49" spans="3:28" x14ac:dyDescent="0.15">
      <c r="C49" s="166"/>
      <c r="D49" s="167"/>
      <c r="E49" s="2"/>
      <c r="G49" s="166"/>
      <c r="H49" s="167"/>
      <c r="I49" s="2"/>
      <c r="K49" s="166"/>
      <c r="L49" s="167"/>
      <c r="M49" s="2"/>
      <c r="O49" s="168"/>
      <c r="P49" s="167"/>
      <c r="Q49" s="2"/>
      <c r="S49" s="166"/>
      <c r="T49" s="167"/>
      <c r="U49" s="2"/>
      <c r="W49" s="166"/>
      <c r="X49" s="167"/>
      <c r="Y49" s="2"/>
      <c r="Z49" s="6"/>
      <c r="AA49" s="166"/>
      <c r="AB49" s="167"/>
    </row>
  </sheetData>
  <sheetProtection algorithmName="SHA-512" hashValue="sAH0/6u5K1LBefJ+nYV4S8nMFlPK4myGOYQi5wxEQrvFmyltmyjdZ1t+9KovZ7yB28PVuTlDJ11BCSweee+WTg==" saltValue="yJZFcQS6ikBF3QRdg3st3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9"/>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2026年1月</v>
      </c>
      <c r="AC1" s="44"/>
    </row>
    <row r="2" spans="1:30" ht="15" customHeight="1" x14ac:dyDescent="0.15">
      <c r="AB2" s="109" t="str">
        <f>山口1!AB2</f>
        <v>山口県部数表</v>
      </c>
      <c r="AC2" s="44"/>
    </row>
    <row r="3" spans="1:30" ht="15" customHeight="1" x14ac:dyDescent="0.15">
      <c r="AB3" s="110" t="s">
        <v>416</v>
      </c>
      <c r="AC3" s="44"/>
    </row>
    <row r="4" spans="1:30" ht="5.0999999999999996" customHeight="1" x14ac:dyDescent="0.15">
      <c r="AC4" s="44"/>
    </row>
    <row r="5" spans="1:30" ht="14.2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2</v>
      </c>
      <c r="AD5" s="4"/>
    </row>
    <row r="6" spans="1:30" ht="14.25" customHeight="1" x14ac:dyDescent="0.15">
      <c r="A6" s="45"/>
      <c r="B6" s="61" t="s">
        <v>470</v>
      </c>
      <c r="C6" s="46"/>
      <c r="D6" s="47"/>
      <c r="E6" s="200"/>
      <c r="F6" s="60"/>
      <c r="G6" s="46"/>
      <c r="H6" s="47"/>
      <c r="I6" s="56"/>
      <c r="J6" s="56"/>
      <c r="K6" s="57" t="s">
        <v>471</v>
      </c>
      <c r="L6" s="58">
        <f>C14+G14+K14+O14+S14+W14+AA14</f>
        <v>740</v>
      </c>
      <c r="M6" s="56"/>
      <c r="N6" s="56"/>
      <c r="O6" s="57" t="s">
        <v>472</v>
      </c>
      <c r="P6" s="201">
        <f>D14+H14+L14+P14+T14+X14+AB14</f>
        <v>0</v>
      </c>
      <c r="Q6" s="48"/>
      <c r="R6" s="49"/>
      <c r="S6" s="50"/>
      <c r="T6" s="51"/>
      <c r="U6" s="48"/>
      <c r="V6" s="49"/>
      <c r="W6" s="216"/>
      <c r="X6" s="217"/>
      <c r="Y6" s="48"/>
      <c r="Z6" s="216"/>
      <c r="AA6" s="216"/>
      <c r="AB6" s="206"/>
      <c r="AC6" s="320"/>
      <c r="AD6" s="4"/>
    </row>
    <row r="7" spans="1:30" ht="14.25" customHeight="1" x14ac:dyDescent="0.15">
      <c r="A7" s="30"/>
      <c r="B7" s="7" t="s">
        <v>141</v>
      </c>
      <c r="C7" s="24">
        <v>80</v>
      </c>
      <c r="D7" s="143"/>
      <c r="E7" s="30"/>
      <c r="F7" s="7" t="s">
        <v>0</v>
      </c>
      <c r="G7" s="8">
        <v>350</v>
      </c>
      <c r="H7" s="143"/>
      <c r="I7" s="30"/>
      <c r="J7" s="7"/>
      <c r="K7" s="8"/>
      <c r="L7" s="143"/>
      <c r="M7" s="38"/>
      <c r="N7" s="7"/>
      <c r="O7" s="8"/>
      <c r="P7" s="143"/>
      <c r="Q7" s="38"/>
      <c r="R7" s="7"/>
      <c r="S7" s="8"/>
      <c r="T7" s="143"/>
      <c r="U7" s="38"/>
      <c r="V7" s="7"/>
      <c r="W7" s="8"/>
      <c r="X7" s="143"/>
      <c r="Y7" s="38"/>
      <c r="Z7" s="7"/>
      <c r="AA7" s="8"/>
      <c r="AB7" s="143"/>
      <c r="AC7" s="320" t="s">
        <v>468</v>
      </c>
      <c r="AD7" s="4"/>
    </row>
    <row r="8" spans="1:30" ht="14.25" customHeight="1" x14ac:dyDescent="0.15">
      <c r="A8" s="34"/>
      <c r="B8" s="8"/>
      <c r="C8" s="8"/>
      <c r="D8" s="145"/>
      <c r="E8" s="30"/>
      <c r="F8" s="16"/>
      <c r="G8" s="17"/>
      <c r="H8" s="145"/>
      <c r="I8" s="30"/>
      <c r="J8" s="16"/>
      <c r="K8" s="17"/>
      <c r="L8" s="145"/>
      <c r="M8" s="37"/>
      <c r="N8" s="16"/>
      <c r="O8" s="17"/>
      <c r="P8" s="145"/>
      <c r="Q8" s="37"/>
      <c r="R8" s="16"/>
      <c r="S8" s="17"/>
      <c r="T8" s="145"/>
      <c r="U8" s="37"/>
      <c r="V8" s="16"/>
      <c r="W8" s="17"/>
      <c r="X8" s="145"/>
      <c r="Y8" s="37"/>
      <c r="Z8" s="16"/>
      <c r="AA8" s="17"/>
      <c r="AB8" s="145"/>
      <c r="AC8" s="320" t="s">
        <v>469</v>
      </c>
      <c r="AD8" s="4"/>
    </row>
    <row r="9" spans="1:30" ht="14.25" customHeight="1" x14ac:dyDescent="0.15">
      <c r="A9" s="30"/>
      <c r="B9" s="8"/>
      <c r="C9" s="8"/>
      <c r="D9" s="143"/>
      <c r="E9" s="30"/>
      <c r="F9" s="16" t="s">
        <v>1</v>
      </c>
      <c r="G9" s="17">
        <v>110</v>
      </c>
      <c r="H9" s="143"/>
      <c r="I9" s="30"/>
      <c r="J9" s="16"/>
      <c r="K9" s="17"/>
      <c r="L9" s="143"/>
      <c r="M9" s="38"/>
      <c r="N9" s="16"/>
      <c r="O9" s="17"/>
      <c r="P9" s="143"/>
      <c r="Q9" s="38"/>
      <c r="R9" s="16"/>
      <c r="S9" s="17"/>
      <c r="T9" s="143"/>
      <c r="U9" s="38"/>
      <c r="V9" s="16"/>
      <c r="W9" s="17"/>
      <c r="X9" s="143"/>
      <c r="Y9" s="38"/>
      <c r="Z9" s="16"/>
      <c r="AA9" s="17"/>
      <c r="AB9" s="143"/>
      <c r="AC9" s="68" t="s">
        <v>59</v>
      </c>
      <c r="AD9" s="4"/>
    </row>
    <row r="10" spans="1:30" ht="14.25" customHeight="1" x14ac:dyDescent="0.15">
      <c r="A10" s="30"/>
      <c r="B10" s="7"/>
      <c r="C10" s="24"/>
      <c r="D10" s="143"/>
      <c r="E10" s="30"/>
      <c r="F10" s="7"/>
      <c r="G10" s="8"/>
      <c r="H10" s="143"/>
      <c r="I10" s="30"/>
      <c r="J10" s="7"/>
      <c r="K10" s="8"/>
      <c r="L10" s="143"/>
      <c r="M10" s="38"/>
      <c r="N10" s="7"/>
      <c r="O10" s="8"/>
      <c r="P10" s="143"/>
      <c r="Q10" s="38"/>
      <c r="R10" s="7"/>
      <c r="S10" s="8"/>
      <c r="T10" s="143"/>
      <c r="U10" s="38"/>
      <c r="V10" s="7"/>
      <c r="W10" s="8"/>
      <c r="X10" s="143"/>
      <c r="Y10" s="38"/>
      <c r="Z10" s="7"/>
      <c r="AA10" s="8"/>
      <c r="AB10" s="143"/>
      <c r="AC10" s="68">
        <v>2</v>
      </c>
      <c r="AD10" s="4"/>
    </row>
    <row r="11" spans="1:30" ht="14.25" customHeight="1" x14ac:dyDescent="0.15">
      <c r="A11" s="34"/>
      <c r="B11" s="8"/>
      <c r="C11" s="8"/>
      <c r="D11" s="145"/>
      <c r="E11" s="30"/>
      <c r="F11" s="16" t="s">
        <v>482</v>
      </c>
      <c r="G11" s="17">
        <v>60</v>
      </c>
      <c r="H11" s="145"/>
      <c r="I11" s="30"/>
      <c r="J11" s="16"/>
      <c r="K11" s="17"/>
      <c r="L11" s="145"/>
      <c r="M11" s="37"/>
      <c r="N11" s="16"/>
      <c r="O11" s="17"/>
      <c r="P11" s="145"/>
      <c r="Q11" s="37"/>
      <c r="R11" s="16"/>
      <c r="S11" s="17"/>
      <c r="T11" s="145"/>
      <c r="U11" s="37"/>
      <c r="V11" s="16"/>
      <c r="W11" s="17"/>
      <c r="X11" s="145"/>
      <c r="Y11" s="37"/>
      <c r="Z11" s="16"/>
      <c r="AA11" s="17"/>
      <c r="AB11" s="145"/>
      <c r="AC11" s="320"/>
      <c r="AD11" s="4"/>
    </row>
    <row r="12" spans="1:30" ht="14.25" customHeight="1" x14ac:dyDescent="0.15">
      <c r="A12" s="30"/>
      <c r="B12" s="8"/>
      <c r="C12" s="8"/>
      <c r="D12" s="143"/>
      <c r="E12" s="30"/>
      <c r="F12" s="16" t="s">
        <v>483</v>
      </c>
      <c r="G12" s="17">
        <v>140</v>
      </c>
      <c r="H12" s="143"/>
      <c r="I12" s="30"/>
      <c r="J12" s="16"/>
      <c r="K12" s="17"/>
      <c r="L12" s="143"/>
      <c r="M12" s="38"/>
      <c r="N12" s="16"/>
      <c r="O12" s="17"/>
      <c r="P12" s="143"/>
      <c r="Q12" s="38"/>
      <c r="R12" s="16"/>
      <c r="S12" s="17"/>
      <c r="T12" s="143"/>
      <c r="U12" s="38"/>
      <c r="V12" s="16"/>
      <c r="W12" s="17"/>
      <c r="X12" s="143"/>
      <c r="Y12" s="38"/>
      <c r="Z12" s="16"/>
      <c r="AA12" s="17"/>
      <c r="AB12" s="143"/>
      <c r="AC12" s="68" t="s">
        <v>120</v>
      </c>
      <c r="AD12" s="4"/>
    </row>
    <row r="13" spans="1:30" ht="14.25" customHeight="1" x14ac:dyDescent="0.15">
      <c r="A13" s="30"/>
      <c r="B13" s="7"/>
      <c r="C13" s="24"/>
      <c r="D13" s="143"/>
      <c r="E13" s="30"/>
      <c r="F13" s="7"/>
      <c r="G13" s="8"/>
      <c r="H13" s="143"/>
      <c r="I13" s="30"/>
      <c r="J13" s="7"/>
      <c r="K13" s="8"/>
      <c r="L13" s="143"/>
      <c r="M13" s="38"/>
      <c r="N13" s="7"/>
      <c r="O13" s="8"/>
      <c r="P13" s="143"/>
      <c r="Q13" s="38"/>
      <c r="R13" s="7"/>
      <c r="S13" s="8"/>
      <c r="T13" s="143"/>
      <c r="U13" s="38"/>
      <c r="V13" s="7"/>
      <c r="W13" s="8"/>
      <c r="X13" s="143"/>
      <c r="Y13" s="38"/>
      <c r="Z13" s="7"/>
      <c r="AA13" s="8"/>
      <c r="AB13" s="143"/>
      <c r="AC13" s="68" t="s">
        <v>58</v>
      </c>
      <c r="AD13" s="4"/>
    </row>
    <row r="14" spans="1:30" ht="14.25" customHeight="1" x14ac:dyDescent="0.15">
      <c r="A14" s="32"/>
      <c r="B14" s="13" t="s">
        <v>473</v>
      </c>
      <c r="C14" s="11">
        <f>SUM(C7:C13)</f>
        <v>80</v>
      </c>
      <c r="D14" s="12">
        <f>SUM(D7:D13)</f>
        <v>0</v>
      </c>
      <c r="E14" s="32"/>
      <c r="F14" s="13" t="s">
        <v>474</v>
      </c>
      <c r="G14" s="11">
        <f>SUM(G7:G13)</f>
        <v>660</v>
      </c>
      <c r="H14" s="12">
        <f>SUM(H7:H13)</f>
        <v>0</v>
      </c>
      <c r="I14" s="32"/>
      <c r="J14" s="13"/>
      <c r="K14" s="11"/>
      <c r="L14" s="12"/>
      <c r="M14" s="32"/>
      <c r="N14" s="13"/>
      <c r="O14" s="11"/>
      <c r="P14" s="12"/>
      <c r="Q14" s="32"/>
      <c r="R14" s="13"/>
      <c r="S14" s="11"/>
      <c r="T14" s="12"/>
      <c r="U14" s="32"/>
      <c r="V14" s="13"/>
      <c r="W14" s="11"/>
      <c r="X14" s="12"/>
      <c r="Y14" s="32"/>
      <c r="Z14" s="13"/>
      <c r="AA14" s="11"/>
      <c r="AB14" s="12"/>
      <c r="AC14" s="68" t="s">
        <v>34</v>
      </c>
      <c r="AD14" s="4"/>
    </row>
    <row r="15" spans="1:30" ht="14.25" customHeight="1" x14ac:dyDescent="0.15">
      <c r="A15" s="65"/>
      <c r="B15" s="13" t="s">
        <v>370</v>
      </c>
      <c r="C15" s="11">
        <f>山口1!C20+山口1!C26+山口1!C37+山口1!C43+C14</f>
        <v>13400</v>
      </c>
      <c r="D15" s="12">
        <f>山口1!D20+山口1!D26+山口1!D37+山口1!D43+D14</f>
        <v>0</v>
      </c>
      <c r="E15" s="65"/>
      <c r="F15" s="13" t="s">
        <v>475</v>
      </c>
      <c r="G15" s="11">
        <f>山口1!G20+山口1!G26+山口1!G37+山口1!G43+G14</f>
        <v>15070</v>
      </c>
      <c r="H15" s="12">
        <f>山口1!H20+山口1!H26+山口1!H37+山口1!H43+H14</f>
        <v>0</v>
      </c>
      <c r="I15" s="65"/>
      <c r="J15" s="13" t="s">
        <v>475</v>
      </c>
      <c r="K15" s="11">
        <f>山口1!K20+山口1!K26+山口1!K37+山口1!K43+K14</f>
        <v>8190</v>
      </c>
      <c r="L15" s="12">
        <f>山口1!L20+山口1!L26+山口1!L37+山口1!L43+L14</f>
        <v>0</v>
      </c>
      <c r="M15" s="65"/>
      <c r="N15" s="13"/>
      <c r="O15" s="11"/>
      <c r="P15" s="12"/>
      <c r="Q15" s="65"/>
      <c r="R15" s="13"/>
      <c r="S15" s="11"/>
      <c r="T15" s="12"/>
      <c r="U15" s="65"/>
      <c r="V15" s="13"/>
      <c r="W15" s="11"/>
      <c r="X15" s="12"/>
      <c r="Y15" s="65"/>
      <c r="Z15" s="13"/>
      <c r="AA15" s="11"/>
      <c r="AB15" s="12"/>
      <c r="AC15" s="69"/>
    </row>
    <row r="16" spans="1:30" ht="14.25" customHeight="1" x14ac:dyDescent="0.15">
      <c r="A16" s="45"/>
      <c r="B16" s="60" t="s">
        <v>226</v>
      </c>
      <c r="C16" s="46"/>
      <c r="D16" s="47"/>
      <c r="E16" s="200"/>
      <c r="F16" s="60"/>
      <c r="G16" s="46"/>
      <c r="H16" s="47"/>
      <c r="I16" s="56"/>
      <c r="J16" s="56"/>
      <c r="K16" s="57" t="s">
        <v>227</v>
      </c>
      <c r="L16" s="58">
        <f>C33+G33+K33+O33+S33+W33+AA33</f>
        <v>30570</v>
      </c>
      <c r="M16" s="56"/>
      <c r="N16" s="56"/>
      <c r="O16" s="57" t="s">
        <v>228</v>
      </c>
      <c r="P16" s="201">
        <f>D33+H33+L33+P33+T33+X33+AB33</f>
        <v>0</v>
      </c>
      <c r="Q16" s="48"/>
      <c r="R16" s="49"/>
      <c r="S16" s="50"/>
      <c r="T16" s="51"/>
      <c r="U16" s="48"/>
      <c r="V16" s="49"/>
      <c r="W16" s="216"/>
      <c r="X16" s="217"/>
      <c r="Y16" s="48"/>
      <c r="Z16" s="216"/>
      <c r="AA16" s="216"/>
      <c r="AB16" s="206"/>
      <c r="AC16" s="68" t="s">
        <v>348</v>
      </c>
    </row>
    <row r="17" spans="1:29" ht="14.25" customHeight="1" x14ac:dyDescent="0.15">
      <c r="A17" s="30"/>
      <c r="B17" s="7" t="s">
        <v>87</v>
      </c>
      <c r="C17" s="8">
        <v>1100</v>
      </c>
      <c r="D17" s="143"/>
      <c r="E17" s="30"/>
      <c r="F17" s="7" t="s">
        <v>484</v>
      </c>
      <c r="G17" s="8">
        <v>1020</v>
      </c>
      <c r="H17" s="143"/>
      <c r="I17" s="30"/>
      <c r="J17" s="7" t="s">
        <v>517</v>
      </c>
      <c r="K17" s="8">
        <v>740</v>
      </c>
      <c r="L17" s="143"/>
      <c r="M17" s="30"/>
      <c r="N17" s="7"/>
      <c r="O17" s="8"/>
      <c r="P17" s="143"/>
      <c r="Q17" s="30"/>
      <c r="R17" s="7"/>
      <c r="S17" s="8"/>
      <c r="T17" s="143"/>
      <c r="U17" s="30"/>
      <c r="V17" s="7"/>
      <c r="W17" s="8"/>
      <c r="X17" s="143"/>
      <c r="Y17" s="30"/>
      <c r="Z17" s="7"/>
      <c r="AA17" s="8"/>
      <c r="AB17" s="143"/>
      <c r="AC17" s="68" t="s">
        <v>349</v>
      </c>
    </row>
    <row r="18" spans="1:29" ht="14.25" customHeight="1" x14ac:dyDescent="0.15">
      <c r="A18" s="30"/>
      <c r="B18" s="7" t="s">
        <v>88</v>
      </c>
      <c r="C18" s="8">
        <v>1640</v>
      </c>
      <c r="D18" s="143"/>
      <c r="E18" s="30"/>
      <c r="F18" s="7" t="s">
        <v>570</v>
      </c>
      <c r="G18" s="8">
        <v>1110</v>
      </c>
      <c r="H18" s="143"/>
      <c r="I18" s="30"/>
      <c r="J18" s="7" t="s">
        <v>214</v>
      </c>
      <c r="K18" s="8">
        <v>1000</v>
      </c>
      <c r="L18" s="143"/>
      <c r="M18" s="30"/>
      <c r="N18" s="7"/>
      <c r="O18" s="8"/>
      <c r="P18" s="143"/>
      <c r="Q18" s="30"/>
      <c r="R18" s="7"/>
      <c r="S18" s="8"/>
      <c r="T18" s="143"/>
      <c r="U18" s="30"/>
      <c r="V18" s="7"/>
      <c r="W18" s="8"/>
      <c r="X18" s="143"/>
      <c r="Y18" s="30"/>
      <c r="Z18" s="7"/>
      <c r="AA18" s="8"/>
      <c r="AB18" s="143"/>
      <c r="AC18" s="68" t="s">
        <v>60</v>
      </c>
    </row>
    <row r="19" spans="1:29" ht="14.25" customHeight="1" x14ac:dyDescent="0.15">
      <c r="A19" s="30"/>
      <c r="B19" s="7" t="s">
        <v>214</v>
      </c>
      <c r="C19" s="8">
        <v>990</v>
      </c>
      <c r="D19" s="143"/>
      <c r="E19" s="30"/>
      <c r="F19" s="7" t="s">
        <v>571</v>
      </c>
      <c r="G19" s="8">
        <v>1460</v>
      </c>
      <c r="H19" s="143"/>
      <c r="I19" s="30"/>
      <c r="J19" s="7" t="s">
        <v>321</v>
      </c>
      <c r="K19" s="8">
        <v>960</v>
      </c>
      <c r="L19" s="143"/>
      <c r="M19" s="30"/>
      <c r="N19" s="7"/>
      <c r="O19" s="8"/>
      <c r="P19" s="143"/>
      <c r="Q19" s="30"/>
      <c r="R19" s="7"/>
      <c r="S19" s="8"/>
      <c r="T19" s="143"/>
      <c r="U19" s="30"/>
      <c r="V19" s="7"/>
      <c r="W19" s="8"/>
      <c r="X19" s="143"/>
      <c r="Y19" s="30"/>
      <c r="Z19" s="7"/>
      <c r="AA19" s="8"/>
      <c r="AB19" s="143"/>
      <c r="AC19" s="68" t="s">
        <v>61</v>
      </c>
    </row>
    <row r="20" spans="1:29" ht="14.25" customHeight="1" x14ac:dyDescent="0.15">
      <c r="A20" s="30"/>
      <c r="B20" s="7" t="s">
        <v>238</v>
      </c>
      <c r="C20" s="8">
        <v>1590</v>
      </c>
      <c r="D20" s="143"/>
      <c r="E20" s="30"/>
      <c r="F20" s="7"/>
      <c r="G20" s="8"/>
      <c r="H20" s="143"/>
      <c r="I20" s="30"/>
      <c r="J20" s="7" t="s">
        <v>322</v>
      </c>
      <c r="K20" s="8">
        <v>1110</v>
      </c>
      <c r="L20" s="143"/>
      <c r="M20" s="30"/>
      <c r="N20" s="7"/>
      <c r="O20" s="8"/>
      <c r="P20" s="143"/>
      <c r="Q20" s="30"/>
      <c r="R20" s="7"/>
      <c r="S20" s="8"/>
      <c r="T20" s="143"/>
      <c r="U20" s="30"/>
      <c r="V20" s="7"/>
      <c r="W20" s="8"/>
      <c r="X20" s="143"/>
      <c r="Y20" s="30"/>
      <c r="Z20" s="7"/>
      <c r="AA20" s="8"/>
      <c r="AB20" s="143"/>
      <c r="AC20" s="68" t="s">
        <v>62</v>
      </c>
    </row>
    <row r="21" spans="1:29" ht="14.25" customHeight="1" x14ac:dyDescent="0.15">
      <c r="A21" s="30"/>
      <c r="B21" s="16" t="s">
        <v>50</v>
      </c>
      <c r="C21" s="8">
        <v>1200</v>
      </c>
      <c r="D21" s="143"/>
      <c r="E21" s="30"/>
      <c r="F21" s="7" t="s">
        <v>572</v>
      </c>
      <c r="G21" s="8">
        <v>590</v>
      </c>
      <c r="H21" s="143"/>
      <c r="I21" s="30"/>
      <c r="J21" s="7" t="s">
        <v>323</v>
      </c>
      <c r="K21" s="8">
        <v>1040</v>
      </c>
      <c r="L21" s="143"/>
      <c r="M21" s="30"/>
      <c r="N21" s="7"/>
      <c r="O21" s="8"/>
      <c r="P21" s="143"/>
      <c r="Q21" s="30"/>
      <c r="R21" s="7"/>
      <c r="S21" s="8"/>
      <c r="T21" s="143"/>
      <c r="U21" s="30"/>
      <c r="V21" s="7"/>
      <c r="W21" s="8"/>
      <c r="X21" s="143"/>
      <c r="Y21" s="30"/>
      <c r="Z21" s="7"/>
      <c r="AA21" s="8"/>
      <c r="AB21" s="143"/>
      <c r="AC21" s="68" t="s">
        <v>34</v>
      </c>
    </row>
    <row r="22" spans="1:29" ht="14.25" customHeight="1" x14ac:dyDescent="0.15">
      <c r="A22" s="30"/>
      <c r="B22" s="16" t="s">
        <v>89</v>
      </c>
      <c r="C22" s="17">
        <v>740</v>
      </c>
      <c r="D22" s="143"/>
      <c r="E22" s="30"/>
      <c r="F22" s="16" t="s">
        <v>573</v>
      </c>
      <c r="G22" s="17">
        <v>1360</v>
      </c>
      <c r="H22" s="143"/>
      <c r="I22" s="30"/>
      <c r="J22" s="7"/>
      <c r="K22" s="8"/>
      <c r="L22" s="143"/>
      <c r="M22" s="30"/>
      <c r="N22" s="7"/>
      <c r="O22" s="8"/>
      <c r="P22" s="143"/>
      <c r="Q22" s="30"/>
      <c r="R22" s="7"/>
      <c r="S22" s="8"/>
      <c r="T22" s="143"/>
      <c r="U22" s="30"/>
      <c r="V22" s="7"/>
      <c r="W22" s="8"/>
      <c r="X22" s="143"/>
      <c r="Y22" s="30"/>
      <c r="Z22" s="7"/>
      <c r="AA22" s="8"/>
      <c r="AB22" s="143"/>
    </row>
    <row r="23" spans="1:29" ht="14.25" customHeight="1" x14ac:dyDescent="0.15">
      <c r="A23" s="30"/>
      <c r="B23" s="7" t="s">
        <v>618</v>
      </c>
      <c r="C23" s="8">
        <v>2360</v>
      </c>
      <c r="D23" s="143"/>
      <c r="E23" s="38"/>
      <c r="F23" s="7" t="s">
        <v>574</v>
      </c>
      <c r="G23" s="8">
        <v>1670</v>
      </c>
      <c r="H23" s="143"/>
      <c r="I23" s="30"/>
      <c r="J23" s="7" t="s">
        <v>68</v>
      </c>
      <c r="K23" s="8">
        <v>250</v>
      </c>
      <c r="L23" s="143"/>
      <c r="M23" s="30"/>
      <c r="N23" s="7"/>
      <c r="O23" s="8"/>
      <c r="P23" s="143"/>
      <c r="Q23" s="30"/>
      <c r="R23" s="7"/>
      <c r="S23" s="8"/>
      <c r="T23" s="143"/>
      <c r="U23" s="30"/>
      <c r="V23" s="7"/>
      <c r="W23" s="8"/>
      <c r="X23" s="143"/>
      <c r="Y23" s="30"/>
      <c r="Z23" s="7"/>
      <c r="AA23" s="8"/>
      <c r="AB23" s="143"/>
    </row>
    <row r="24" spans="1:29" ht="14.25" customHeight="1" x14ac:dyDescent="0.15">
      <c r="A24" s="34"/>
      <c r="B24" s="16"/>
      <c r="C24" s="17"/>
      <c r="D24" s="145"/>
      <c r="E24" s="37"/>
      <c r="F24" s="7"/>
      <c r="G24" s="8"/>
      <c r="H24" s="145"/>
      <c r="I24" s="34"/>
      <c r="J24" s="16"/>
      <c r="K24" s="17"/>
      <c r="L24" s="145"/>
      <c r="M24" s="34"/>
      <c r="N24" s="7"/>
      <c r="O24" s="8"/>
      <c r="P24" s="145"/>
      <c r="Q24" s="34"/>
      <c r="R24" s="7"/>
      <c r="S24" s="8"/>
      <c r="T24" s="145"/>
      <c r="U24" s="34"/>
      <c r="V24" s="7"/>
      <c r="W24" s="8"/>
      <c r="X24" s="145"/>
      <c r="Y24" s="34"/>
      <c r="Z24" s="7"/>
      <c r="AA24" s="8"/>
      <c r="AB24" s="145"/>
    </row>
    <row r="25" spans="1:29" ht="14.25" customHeight="1" x14ac:dyDescent="0.15">
      <c r="A25" s="30"/>
      <c r="B25" s="7"/>
      <c r="C25" s="8"/>
      <c r="D25" s="143"/>
      <c r="E25" s="38"/>
      <c r="F25" s="7"/>
      <c r="G25" s="8"/>
      <c r="H25" s="143"/>
      <c r="I25" s="30"/>
      <c r="J25" s="16" t="s">
        <v>452</v>
      </c>
      <c r="K25" s="17">
        <v>370</v>
      </c>
      <c r="L25" s="143"/>
      <c r="M25" s="30"/>
      <c r="N25" s="16"/>
      <c r="O25" s="8"/>
      <c r="P25" s="143"/>
      <c r="Q25" s="30"/>
      <c r="R25" s="7"/>
      <c r="S25" s="8"/>
      <c r="T25" s="143"/>
      <c r="U25" s="30"/>
      <c r="V25" s="7"/>
      <c r="W25" s="8"/>
      <c r="X25" s="143"/>
      <c r="Y25" s="30"/>
      <c r="Z25" s="7"/>
      <c r="AA25" s="8"/>
      <c r="AB25" s="143"/>
      <c r="AC25" s="69"/>
    </row>
    <row r="26" spans="1:29" ht="14.25" customHeight="1" x14ac:dyDescent="0.15">
      <c r="A26" s="30"/>
      <c r="B26" s="7" t="s">
        <v>68</v>
      </c>
      <c r="C26" s="8">
        <v>830</v>
      </c>
      <c r="D26" s="143"/>
      <c r="E26" s="30"/>
      <c r="F26" s="7"/>
      <c r="G26" s="8"/>
      <c r="H26" s="143"/>
      <c r="I26" s="30"/>
      <c r="J26" s="7" t="s">
        <v>466</v>
      </c>
      <c r="K26" s="8">
        <v>360</v>
      </c>
      <c r="L26" s="143"/>
      <c r="M26" s="30"/>
      <c r="N26" s="16"/>
      <c r="O26" s="8"/>
      <c r="P26" s="143"/>
      <c r="Q26" s="30"/>
      <c r="R26" s="7"/>
      <c r="S26" s="8"/>
      <c r="T26" s="143"/>
      <c r="U26" s="30"/>
      <c r="V26" s="7"/>
      <c r="W26" s="8"/>
      <c r="X26" s="143"/>
      <c r="Y26" s="30"/>
      <c r="Z26" s="7"/>
      <c r="AA26" s="8"/>
      <c r="AB26" s="143"/>
    </row>
    <row r="27" spans="1:29" ht="14.25" customHeight="1" x14ac:dyDescent="0.15">
      <c r="A27" s="30"/>
      <c r="B27" s="7" t="s">
        <v>90</v>
      </c>
      <c r="C27" s="8">
        <v>2420</v>
      </c>
      <c r="D27" s="143"/>
      <c r="E27" s="30"/>
      <c r="F27" s="7" t="s">
        <v>488</v>
      </c>
      <c r="G27" s="17">
        <v>2460</v>
      </c>
      <c r="H27" s="143"/>
      <c r="I27" s="30"/>
      <c r="J27" s="16" t="s">
        <v>575</v>
      </c>
      <c r="K27" s="17">
        <v>120</v>
      </c>
      <c r="L27" s="143"/>
      <c r="M27" s="30"/>
      <c r="N27" s="16"/>
      <c r="O27" s="8"/>
      <c r="P27" s="143"/>
      <c r="Q27" s="30"/>
      <c r="R27" s="16"/>
      <c r="S27" s="8"/>
      <c r="T27" s="143"/>
      <c r="U27" s="30"/>
      <c r="V27" s="7"/>
      <c r="W27" s="8"/>
      <c r="X27" s="143"/>
      <c r="Y27" s="30"/>
      <c r="Z27" s="7"/>
      <c r="AA27" s="8"/>
      <c r="AB27" s="143"/>
    </row>
    <row r="28" spans="1:29" ht="14.25" customHeight="1" x14ac:dyDescent="0.15">
      <c r="A28" s="30"/>
      <c r="B28" s="7" t="s">
        <v>51</v>
      </c>
      <c r="C28" s="8">
        <v>1290</v>
      </c>
      <c r="D28" s="143"/>
      <c r="E28" s="38"/>
      <c r="F28" s="16" t="s">
        <v>318</v>
      </c>
      <c r="G28" s="17">
        <v>120</v>
      </c>
      <c r="H28" s="143"/>
      <c r="I28" s="30"/>
      <c r="J28" s="7"/>
      <c r="K28" s="8"/>
      <c r="L28" s="143"/>
      <c r="M28" s="30"/>
      <c r="N28" s="16"/>
      <c r="O28" s="17"/>
      <c r="P28" s="143"/>
      <c r="Q28" s="30"/>
      <c r="R28" s="16"/>
      <c r="S28" s="17"/>
      <c r="T28" s="143"/>
      <c r="U28" s="30"/>
      <c r="V28" s="16"/>
      <c r="W28" s="17"/>
      <c r="X28" s="143"/>
      <c r="Y28" s="30"/>
      <c r="Z28" s="16"/>
      <c r="AA28" s="17"/>
      <c r="AB28" s="143"/>
    </row>
    <row r="29" spans="1:29" ht="14.25" customHeight="1" x14ac:dyDescent="0.15">
      <c r="A29" s="34"/>
      <c r="B29" s="7"/>
      <c r="C29" s="8"/>
      <c r="D29" s="145"/>
      <c r="E29" s="37"/>
      <c r="F29" s="7" t="s">
        <v>340</v>
      </c>
      <c r="G29" s="8">
        <v>100</v>
      </c>
      <c r="H29" s="145"/>
      <c r="I29" s="34"/>
      <c r="J29" s="16"/>
      <c r="K29" s="17"/>
      <c r="L29" s="145"/>
      <c r="M29" s="34"/>
      <c r="N29" s="7"/>
      <c r="O29" s="17"/>
      <c r="P29" s="145"/>
      <c r="Q29" s="34"/>
      <c r="R29" s="16"/>
      <c r="S29" s="17"/>
      <c r="T29" s="145"/>
      <c r="U29" s="34"/>
      <c r="V29" s="16"/>
      <c r="W29" s="17"/>
      <c r="X29" s="145"/>
      <c r="Y29" s="34"/>
      <c r="Z29" s="16"/>
      <c r="AA29" s="17"/>
      <c r="AB29" s="145"/>
    </row>
    <row r="30" spans="1:29" ht="14.25" customHeight="1" x14ac:dyDescent="0.15">
      <c r="A30" s="30"/>
      <c r="B30" s="7"/>
      <c r="C30" s="8"/>
      <c r="D30" s="143"/>
      <c r="E30" s="38"/>
      <c r="F30" s="7" t="s">
        <v>319</v>
      </c>
      <c r="G30" s="24">
        <v>380</v>
      </c>
      <c r="H30" s="143"/>
      <c r="I30" s="30"/>
      <c r="J30" s="7"/>
      <c r="K30" s="8"/>
      <c r="L30" s="143"/>
      <c r="M30" s="30"/>
      <c r="N30" s="7"/>
      <c r="O30" s="8"/>
      <c r="P30" s="143"/>
      <c r="Q30" s="30"/>
      <c r="R30" s="7"/>
      <c r="S30" s="8"/>
      <c r="T30" s="143"/>
      <c r="U30" s="30"/>
      <c r="V30" s="7"/>
      <c r="W30" s="8"/>
      <c r="X30" s="143"/>
      <c r="Y30" s="30"/>
      <c r="Z30" s="7"/>
      <c r="AA30" s="8"/>
      <c r="AB30" s="143"/>
    </row>
    <row r="31" spans="1:29" ht="14.25" customHeight="1" x14ac:dyDescent="0.15">
      <c r="A31" s="30"/>
      <c r="B31" s="7"/>
      <c r="C31" s="8"/>
      <c r="D31" s="143"/>
      <c r="E31" s="38"/>
      <c r="F31" s="7" t="s">
        <v>320</v>
      </c>
      <c r="G31" s="24">
        <v>190</v>
      </c>
      <c r="H31" s="143"/>
      <c r="I31" s="38"/>
      <c r="J31" s="7"/>
      <c r="K31" s="8"/>
      <c r="L31" s="143"/>
      <c r="M31" s="38"/>
      <c r="N31" s="7"/>
      <c r="O31" s="8"/>
      <c r="P31" s="143"/>
      <c r="Q31" s="38"/>
      <c r="R31" s="7"/>
      <c r="S31" s="8"/>
      <c r="T31" s="143"/>
      <c r="U31" s="38"/>
      <c r="V31" s="7"/>
      <c r="W31" s="8"/>
      <c r="X31" s="143"/>
      <c r="Y31" s="38"/>
      <c r="Z31" s="7"/>
      <c r="AA31" s="8"/>
      <c r="AB31" s="143"/>
    </row>
    <row r="32" spans="1:29" ht="14.25" customHeight="1" x14ac:dyDescent="0.15">
      <c r="A32" s="30"/>
      <c r="B32" s="7"/>
      <c r="C32" s="24"/>
      <c r="D32" s="143"/>
      <c r="E32" s="38"/>
      <c r="F32" s="7"/>
      <c r="G32" s="24"/>
      <c r="H32" s="143"/>
      <c r="I32" s="38"/>
      <c r="J32" s="7"/>
      <c r="K32" s="24"/>
      <c r="L32" s="143"/>
      <c r="M32" s="38"/>
      <c r="N32" s="7"/>
      <c r="O32" s="24"/>
      <c r="P32" s="143"/>
      <c r="Q32" s="38"/>
      <c r="R32" s="7"/>
      <c r="S32" s="24"/>
      <c r="T32" s="143"/>
      <c r="U32" s="38"/>
      <c r="V32" s="7"/>
      <c r="W32" s="24"/>
      <c r="X32" s="143"/>
      <c r="Y32" s="38"/>
      <c r="Z32" s="7"/>
      <c r="AA32" s="24"/>
      <c r="AB32" s="143"/>
    </row>
    <row r="33" spans="1:28" ht="14.25" customHeight="1" x14ac:dyDescent="0.15">
      <c r="A33" s="65"/>
      <c r="B33" s="13" t="s">
        <v>78</v>
      </c>
      <c r="C33" s="11">
        <f>SUM(C17:C32)</f>
        <v>14160</v>
      </c>
      <c r="D33" s="12">
        <f>SUM(D17:D32)</f>
        <v>0</v>
      </c>
      <c r="E33" s="65"/>
      <c r="F33" s="13" t="s">
        <v>78</v>
      </c>
      <c r="G33" s="11">
        <f>SUM(G17:G32)</f>
        <v>10460</v>
      </c>
      <c r="H33" s="12">
        <f>SUM(H17:H32)</f>
        <v>0</v>
      </c>
      <c r="I33" s="65"/>
      <c r="J33" s="13" t="s">
        <v>78</v>
      </c>
      <c r="K33" s="11">
        <f>SUM(K17:K32)</f>
        <v>5950</v>
      </c>
      <c r="L33" s="12">
        <f>SUM(L17:L32)</f>
        <v>0</v>
      </c>
      <c r="M33" s="65"/>
      <c r="N33" s="13"/>
      <c r="O33" s="11"/>
      <c r="P33" s="12"/>
      <c r="Q33" s="65"/>
      <c r="R33" s="13"/>
      <c r="S33" s="11"/>
      <c r="T33" s="12"/>
      <c r="U33" s="65"/>
      <c r="V33" s="13"/>
      <c r="W33" s="11"/>
      <c r="X33" s="12"/>
      <c r="Y33" s="65"/>
      <c r="Z33" s="13"/>
      <c r="AA33" s="11"/>
      <c r="AB33" s="12"/>
    </row>
    <row r="34" spans="1:28" ht="14.25" customHeight="1" x14ac:dyDescent="0.15">
      <c r="A34" s="45"/>
      <c r="B34" s="60" t="s">
        <v>345</v>
      </c>
      <c r="C34" s="46"/>
      <c r="D34" s="47"/>
      <c r="E34" s="200"/>
      <c r="F34" s="60"/>
      <c r="G34" s="46"/>
      <c r="H34" s="47"/>
      <c r="I34" s="56"/>
      <c r="J34" s="56"/>
      <c r="K34" s="57" t="s">
        <v>346</v>
      </c>
      <c r="L34" s="58">
        <f>C42+G42+K42+O42+S42+W42+AA42</f>
        <v>10820</v>
      </c>
      <c r="M34" s="56"/>
      <c r="N34" s="56"/>
      <c r="O34" s="57" t="s">
        <v>347</v>
      </c>
      <c r="P34" s="201">
        <f>D42+H42+L42+P42+T42+X42+AB42</f>
        <v>0</v>
      </c>
      <c r="Q34" s="48"/>
      <c r="R34" s="49"/>
      <c r="S34" s="50"/>
      <c r="T34" s="51"/>
      <c r="U34" s="48"/>
      <c r="V34" s="49"/>
      <c r="W34" s="216"/>
      <c r="X34" s="217"/>
      <c r="Y34" s="48"/>
      <c r="Z34" s="216"/>
      <c r="AA34" s="216"/>
      <c r="AB34" s="206"/>
    </row>
    <row r="35" spans="1:28" ht="14.25" customHeight="1" x14ac:dyDescent="0.15">
      <c r="A35" s="33"/>
      <c r="B35" s="14"/>
      <c r="C35" s="15"/>
      <c r="D35" s="142"/>
      <c r="E35" s="36"/>
      <c r="F35" s="14"/>
      <c r="G35" s="15"/>
      <c r="H35" s="142"/>
      <c r="I35" s="36"/>
      <c r="J35" s="14"/>
      <c r="K35" s="15"/>
      <c r="L35" s="142"/>
      <c r="M35" s="36"/>
      <c r="N35" s="14"/>
      <c r="O35" s="15"/>
      <c r="P35" s="142"/>
      <c r="Q35" s="36"/>
      <c r="R35" s="14"/>
      <c r="S35" s="15"/>
      <c r="T35" s="142"/>
      <c r="U35" s="36"/>
      <c r="V35" s="14"/>
      <c r="W35" s="15"/>
      <c r="X35" s="142"/>
      <c r="Y35" s="36"/>
      <c r="Z35" s="14"/>
      <c r="AA35" s="15"/>
      <c r="AB35" s="142"/>
    </row>
    <row r="36" spans="1:28" ht="14.25" customHeight="1" x14ac:dyDescent="0.15">
      <c r="A36" s="30"/>
      <c r="B36" s="7" t="s">
        <v>239</v>
      </c>
      <c r="C36" s="8">
        <v>1810</v>
      </c>
      <c r="D36" s="143"/>
      <c r="E36" s="38"/>
      <c r="F36" s="7" t="s">
        <v>465</v>
      </c>
      <c r="G36" s="8">
        <v>1950</v>
      </c>
      <c r="H36" s="143"/>
      <c r="I36" s="38"/>
      <c r="J36" s="14" t="s">
        <v>518</v>
      </c>
      <c r="K36" s="15">
        <v>880</v>
      </c>
      <c r="L36" s="143"/>
      <c r="M36" s="38"/>
      <c r="N36" s="14"/>
      <c r="O36" s="8"/>
      <c r="P36" s="143"/>
      <c r="Q36" s="38"/>
      <c r="R36" s="7"/>
      <c r="S36" s="8"/>
      <c r="T36" s="143"/>
      <c r="U36" s="38"/>
      <c r="V36" s="14"/>
      <c r="W36" s="15"/>
      <c r="X36" s="143"/>
      <c r="Y36" s="38"/>
      <c r="Z36" s="14"/>
      <c r="AA36" s="15"/>
      <c r="AB36" s="143"/>
    </row>
    <row r="37" spans="1:28" ht="14.25" customHeight="1" x14ac:dyDescent="0.15">
      <c r="A37" s="30"/>
      <c r="B37" s="7" t="s">
        <v>91</v>
      </c>
      <c r="C37" s="8">
        <v>1610</v>
      </c>
      <c r="D37" s="143"/>
      <c r="E37" s="38"/>
      <c r="F37" s="70"/>
      <c r="G37" s="8"/>
      <c r="H37" s="143"/>
      <c r="I37" s="38"/>
      <c r="J37" s="7" t="s">
        <v>536</v>
      </c>
      <c r="K37" s="8">
        <v>1020</v>
      </c>
      <c r="L37" s="143"/>
      <c r="M37" s="38"/>
      <c r="N37" s="7"/>
      <c r="O37" s="8"/>
      <c r="P37" s="143"/>
      <c r="Q37" s="38"/>
      <c r="R37" s="7"/>
      <c r="S37" s="8"/>
      <c r="T37" s="143"/>
      <c r="U37" s="38"/>
      <c r="V37" s="7"/>
      <c r="W37" s="8"/>
      <c r="X37" s="143"/>
      <c r="Y37" s="38"/>
      <c r="Z37" s="7"/>
      <c r="AA37" s="8"/>
      <c r="AB37" s="143"/>
    </row>
    <row r="38" spans="1:28" ht="14.25" customHeight="1" x14ac:dyDescent="0.15">
      <c r="A38" s="30"/>
      <c r="B38" s="7"/>
      <c r="C38" s="8"/>
      <c r="D38" s="143"/>
      <c r="E38" s="38"/>
      <c r="F38" s="70"/>
      <c r="G38" s="8"/>
      <c r="H38" s="143"/>
      <c r="I38" s="38"/>
      <c r="J38" s="7"/>
      <c r="K38" s="8"/>
      <c r="L38" s="143"/>
      <c r="M38" s="38"/>
      <c r="N38" s="7"/>
      <c r="O38" s="8"/>
      <c r="P38" s="143"/>
      <c r="Q38" s="38"/>
      <c r="R38" s="7"/>
      <c r="S38" s="8"/>
      <c r="T38" s="143"/>
      <c r="U38" s="38"/>
      <c r="V38" s="7"/>
      <c r="W38" s="8"/>
      <c r="X38" s="143"/>
      <c r="Y38" s="38"/>
      <c r="Z38" s="7"/>
      <c r="AA38" s="8"/>
      <c r="AB38" s="143"/>
    </row>
    <row r="39" spans="1:28" ht="14.25" customHeight="1" x14ac:dyDescent="0.15">
      <c r="A39" s="30"/>
      <c r="B39" s="7" t="s">
        <v>633</v>
      </c>
      <c r="C39" s="8">
        <v>2040</v>
      </c>
      <c r="D39" s="143"/>
      <c r="E39" s="38"/>
      <c r="F39" s="7"/>
      <c r="G39" s="8"/>
      <c r="H39" s="143"/>
      <c r="I39" s="38"/>
      <c r="J39" s="7"/>
      <c r="K39" s="8"/>
      <c r="L39" s="143"/>
      <c r="M39" s="38"/>
      <c r="N39" s="7"/>
      <c r="O39" s="8"/>
      <c r="P39" s="143"/>
      <c r="Q39" s="38"/>
      <c r="R39" s="7"/>
      <c r="S39" s="8"/>
      <c r="T39" s="143"/>
      <c r="U39" s="38"/>
      <c r="V39" s="7"/>
      <c r="W39" s="8"/>
      <c r="X39" s="143"/>
      <c r="Y39" s="38"/>
      <c r="Z39" s="7"/>
      <c r="AA39" s="8"/>
      <c r="AB39" s="143"/>
    </row>
    <row r="40" spans="1:28" ht="14.25" customHeight="1" x14ac:dyDescent="0.15">
      <c r="A40" s="30"/>
      <c r="B40" s="7"/>
      <c r="C40" s="8"/>
      <c r="D40" s="143"/>
      <c r="E40" s="38"/>
      <c r="F40" s="70"/>
      <c r="G40" s="8"/>
      <c r="H40" s="143"/>
      <c r="I40" s="38"/>
      <c r="J40" s="7"/>
      <c r="K40" s="8"/>
      <c r="L40" s="143"/>
      <c r="M40" s="38"/>
      <c r="N40" s="7"/>
      <c r="O40" s="8"/>
      <c r="P40" s="143"/>
      <c r="Q40" s="38"/>
      <c r="R40" s="7"/>
      <c r="S40" s="8"/>
      <c r="T40" s="143"/>
      <c r="U40" s="38"/>
      <c r="V40" s="7"/>
      <c r="W40" s="8"/>
      <c r="X40" s="143"/>
      <c r="Y40" s="38"/>
      <c r="Z40" s="7"/>
      <c r="AA40" s="8"/>
      <c r="AB40" s="143"/>
    </row>
    <row r="41" spans="1:28" ht="14.25" customHeight="1" x14ac:dyDescent="0.15">
      <c r="A41" s="31"/>
      <c r="B41" s="9" t="s">
        <v>537</v>
      </c>
      <c r="C41" s="10">
        <v>1510</v>
      </c>
      <c r="D41" s="144"/>
      <c r="E41" s="39"/>
      <c r="F41" s="9"/>
      <c r="G41" s="10"/>
      <c r="H41" s="144"/>
      <c r="I41" s="39"/>
      <c r="J41" s="9"/>
      <c r="K41" s="10"/>
      <c r="L41" s="144"/>
      <c r="M41" s="39"/>
      <c r="N41" s="9"/>
      <c r="O41" s="10"/>
      <c r="P41" s="144"/>
      <c r="Q41" s="39"/>
      <c r="R41" s="9"/>
      <c r="S41" s="10"/>
      <c r="T41" s="144"/>
      <c r="U41" s="39"/>
      <c r="V41" s="9"/>
      <c r="W41" s="10"/>
      <c r="X41" s="144"/>
      <c r="Y41" s="39"/>
      <c r="Z41" s="9"/>
      <c r="AA41" s="10"/>
      <c r="AB41" s="144"/>
    </row>
    <row r="42" spans="1:28" ht="14.25" customHeight="1" x14ac:dyDescent="0.15">
      <c r="A42" s="65"/>
      <c r="B42" s="13" t="s">
        <v>78</v>
      </c>
      <c r="C42" s="11">
        <f>SUM(C35:C41)</f>
        <v>6970</v>
      </c>
      <c r="D42" s="12">
        <f>SUM(D35:D41)</f>
        <v>0</v>
      </c>
      <c r="E42" s="65"/>
      <c r="F42" s="13" t="s">
        <v>78</v>
      </c>
      <c r="G42" s="11">
        <f>SUM(G35:G41)</f>
        <v>1950</v>
      </c>
      <c r="H42" s="12">
        <f>SUM(H35:H41)</f>
        <v>0</v>
      </c>
      <c r="I42" s="65"/>
      <c r="J42" s="13" t="s">
        <v>78</v>
      </c>
      <c r="K42" s="11">
        <f>SUM(K35:K41)</f>
        <v>1900</v>
      </c>
      <c r="L42" s="12">
        <f>SUM(L35:L41)</f>
        <v>0</v>
      </c>
      <c r="M42" s="65"/>
      <c r="N42" s="13"/>
      <c r="O42" s="11"/>
      <c r="P42" s="12"/>
      <c r="Q42" s="65"/>
      <c r="R42" s="13"/>
      <c r="S42" s="11"/>
      <c r="T42" s="12"/>
      <c r="U42" s="65"/>
      <c r="V42" s="13"/>
      <c r="W42" s="11"/>
      <c r="X42" s="12"/>
      <c r="Y42" s="65"/>
      <c r="Z42" s="13"/>
      <c r="AA42" s="11"/>
      <c r="AB42" s="12"/>
    </row>
    <row r="43" spans="1:28" ht="14.25" customHeight="1" x14ac:dyDescent="0.15">
      <c r="B43" s="52" t="s">
        <v>317</v>
      </c>
      <c r="S43" s="66"/>
      <c r="W43" s="66"/>
      <c r="Y43" s="2"/>
      <c r="Z43" s="6"/>
      <c r="AA43" s="6"/>
      <c r="AB43" s="67" t="s">
        <v>598</v>
      </c>
    </row>
    <row r="44" spans="1:28" ht="14.25" customHeight="1" x14ac:dyDescent="0.15">
      <c r="B44" s="52" t="s">
        <v>637</v>
      </c>
    </row>
    <row r="45" spans="1:28" ht="14.25" customHeight="1" x14ac:dyDescent="0.15"/>
    <row r="46" spans="1:28" ht="14.25" customHeight="1" x14ac:dyDescent="0.15"/>
    <row r="47" spans="1:28" ht="14.25" customHeight="1" x14ac:dyDescent="0.15"/>
    <row r="48" spans="1:28" ht="15.95" customHeight="1" x14ac:dyDescent="0.15"/>
    <row r="49" ht="15.95" customHeight="1" x14ac:dyDescent="0.15"/>
  </sheetData>
  <sheetProtection algorithmName="SHA-512" hashValue="551wHHKHYYXcg5qux0j/RA4frSWK9O2W3HTA+o7MpUpcJdnp6c1aO+gTTgMWciVNduhI72sxKfVpcCw3lfJtfg==" saltValue="LMcrU/QXM7eIWeThL60DH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6"/>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79" customWidth="1"/>
    <col min="30" max="16384" width="9" style="5"/>
  </cols>
  <sheetData>
    <row r="1" spans="1:30" ht="15" customHeight="1" x14ac:dyDescent="0.15">
      <c r="AB1" s="149" t="str">
        <f>山口1!AB1</f>
        <v>2026年1月</v>
      </c>
    </row>
    <row r="2" spans="1:30" ht="15" customHeight="1" x14ac:dyDescent="0.15">
      <c r="AB2" s="109" t="str">
        <f>山口1!AB2</f>
        <v>山口県部数表</v>
      </c>
    </row>
    <row r="3" spans="1:30" ht="15" customHeight="1" x14ac:dyDescent="0.15">
      <c r="AB3" s="110" t="s">
        <v>417</v>
      </c>
    </row>
    <row r="4" spans="1:30" ht="5.0999999999999996" customHeight="1" x14ac:dyDescent="0.15"/>
    <row r="5" spans="1:30" ht="15.95" customHeight="1" x14ac:dyDescent="0.15">
      <c r="A5" s="62"/>
      <c r="B5" s="169" t="s">
        <v>230</v>
      </c>
      <c r="C5" s="63" t="s">
        <v>65</v>
      </c>
      <c r="D5" s="64" t="s">
        <v>66</v>
      </c>
      <c r="E5" s="62"/>
      <c r="F5" s="169" t="s">
        <v>231</v>
      </c>
      <c r="G5" s="63" t="s">
        <v>65</v>
      </c>
      <c r="H5" s="64" t="s">
        <v>66</v>
      </c>
      <c r="I5" s="62"/>
      <c r="J5" s="169" t="s">
        <v>232</v>
      </c>
      <c r="K5" s="63" t="s">
        <v>65</v>
      </c>
      <c r="L5" s="64" t="s">
        <v>66</v>
      </c>
      <c r="M5" s="62"/>
      <c r="N5" s="169" t="s">
        <v>220</v>
      </c>
      <c r="O5" s="63" t="s">
        <v>65</v>
      </c>
      <c r="P5" s="64" t="s">
        <v>66</v>
      </c>
      <c r="Q5" s="62"/>
      <c r="R5" s="169" t="s">
        <v>233</v>
      </c>
      <c r="S5" s="63" t="s">
        <v>65</v>
      </c>
      <c r="T5" s="64" t="s">
        <v>66</v>
      </c>
      <c r="U5" s="62"/>
      <c r="V5" s="55" t="s">
        <v>315</v>
      </c>
      <c r="W5" s="63" t="s">
        <v>65</v>
      </c>
      <c r="X5" s="64" t="s">
        <v>66</v>
      </c>
      <c r="Y5" s="62"/>
      <c r="Z5" s="169" t="s">
        <v>234</v>
      </c>
      <c r="AA5" s="63" t="s">
        <v>65</v>
      </c>
      <c r="AB5" s="64" t="s">
        <v>66</v>
      </c>
      <c r="AC5" s="54">
        <v>3</v>
      </c>
      <c r="AD5" s="4"/>
    </row>
    <row r="6" spans="1:30" ht="15.95" customHeight="1" x14ac:dyDescent="0.15">
      <c r="A6" s="45"/>
      <c r="B6" s="60" t="s">
        <v>121</v>
      </c>
      <c r="C6" s="46"/>
      <c r="D6" s="47"/>
      <c r="E6" s="200"/>
      <c r="F6" s="60"/>
      <c r="G6" s="46"/>
      <c r="H6" s="47"/>
      <c r="I6" s="56"/>
      <c r="J6" s="56"/>
      <c r="K6" s="57" t="s">
        <v>122</v>
      </c>
      <c r="L6" s="58">
        <f>C20+G20+K20+O20+S20+W20+AA20</f>
        <v>19870</v>
      </c>
      <c r="M6" s="56"/>
      <c r="N6" s="56"/>
      <c r="O6" s="57" t="s">
        <v>123</v>
      </c>
      <c r="P6" s="201">
        <f>D20+H20+L20+P20+T20+X20+AB20</f>
        <v>0</v>
      </c>
      <c r="Q6" s="48"/>
      <c r="R6" s="49"/>
      <c r="S6" s="50"/>
      <c r="T6" s="51"/>
      <c r="U6" s="48"/>
      <c r="V6" s="49"/>
      <c r="W6" s="216"/>
      <c r="X6" s="217"/>
      <c r="Y6" s="48"/>
      <c r="Z6" s="216"/>
      <c r="AA6" s="216"/>
      <c r="AB6" s="206"/>
    </row>
    <row r="7" spans="1:30" ht="15.95" customHeight="1" x14ac:dyDescent="0.15">
      <c r="A7" s="33"/>
      <c r="B7" s="14" t="s">
        <v>480</v>
      </c>
      <c r="C7" s="15">
        <v>1210</v>
      </c>
      <c r="D7" s="142"/>
      <c r="E7" s="36"/>
      <c r="F7" s="14" t="s">
        <v>477</v>
      </c>
      <c r="G7" s="15">
        <v>3060</v>
      </c>
      <c r="H7" s="142"/>
      <c r="I7" s="36"/>
      <c r="J7" s="14" t="s">
        <v>538</v>
      </c>
      <c r="K7" s="15">
        <v>430</v>
      </c>
      <c r="L7" s="142"/>
      <c r="M7" s="36"/>
      <c r="N7" s="14"/>
      <c r="O7" s="15"/>
      <c r="P7" s="142"/>
      <c r="Q7" s="36"/>
      <c r="R7" s="157"/>
      <c r="S7" s="15"/>
      <c r="T7" s="142"/>
      <c r="U7" s="36"/>
      <c r="V7" s="7"/>
      <c r="W7" s="8"/>
      <c r="X7" s="142"/>
      <c r="Y7" s="36"/>
      <c r="Z7" s="7"/>
      <c r="AA7" s="8"/>
      <c r="AB7" s="142"/>
      <c r="AC7" s="79" t="s">
        <v>236</v>
      </c>
    </row>
    <row r="8" spans="1:30" ht="15.95" customHeight="1" x14ac:dyDescent="0.15">
      <c r="A8" s="33"/>
      <c r="B8" s="7" t="s">
        <v>215</v>
      </c>
      <c r="C8" s="8">
        <v>660</v>
      </c>
      <c r="D8" s="142"/>
      <c r="E8" s="36"/>
      <c r="F8" s="7" t="s">
        <v>478</v>
      </c>
      <c r="G8" s="8">
        <v>770</v>
      </c>
      <c r="H8" s="142"/>
      <c r="I8" s="36"/>
      <c r="J8" s="7" t="s">
        <v>569</v>
      </c>
      <c r="K8" s="8">
        <v>550</v>
      </c>
      <c r="L8" s="142"/>
      <c r="M8" s="36"/>
      <c r="N8" s="14"/>
      <c r="O8" s="15"/>
      <c r="P8" s="142"/>
      <c r="Q8" s="36"/>
      <c r="R8" s="157"/>
      <c r="S8" s="15"/>
      <c r="T8" s="142"/>
      <c r="U8" s="36"/>
      <c r="V8" s="16"/>
      <c r="W8" s="17"/>
      <c r="X8" s="142"/>
      <c r="Y8" s="36"/>
      <c r="Z8" s="16"/>
      <c r="AA8" s="17"/>
      <c r="AB8" s="142"/>
      <c r="AC8" s="79" t="s">
        <v>237</v>
      </c>
    </row>
    <row r="9" spans="1:30" ht="15.95" customHeight="1" x14ac:dyDescent="0.15">
      <c r="A9" s="30"/>
      <c r="B9" s="7" t="s">
        <v>479</v>
      </c>
      <c r="C9" s="8">
        <v>2350</v>
      </c>
      <c r="D9" s="143"/>
      <c r="E9" s="38"/>
      <c r="F9" s="7" t="s">
        <v>479</v>
      </c>
      <c r="G9" s="8">
        <v>1640</v>
      </c>
      <c r="H9" s="143"/>
      <c r="I9" s="38"/>
      <c r="J9" s="7" t="s">
        <v>480</v>
      </c>
      <c r="K9" s="8">
        <v>270</v>
      </c>
      <c r="L9" s="143"/>
      <c r="M9" s="38"/>
      <c r="N9" s="7"/>
      <c r="O9" s="8"/>
      <c r="P9" s="143"/>
      <c r="Q9" s="38"/>
      <c r="R9" s="7"/>
      <c r="S9" s="8"/>
      <c r="T9" s="143"/>
      <c r="U9" s="38"/>
      <c r="V9" s="16"/>
      <c r="W9" s="17"/>
      <c r="X9" s="143"/>
      <c r="Y9" s="38"/>
      <c r="Z9" s="7"/>
      <c r="AA9" s="8"/>
      <c r="AB9" s="143"/>
      <c r="AC9" s="79" t="s">
        <v>235</v>
      </c>
    </row>
    <row r="10" spans="1:30" ht="15.95" customHeight="1" x14ac:dyDescent="0.15">
      <c r="A10" s="30"/>
      <c r="B10" s="7"/>
      <c r="C10" s="8"/>
      <c r="D10" s="143"/>
      <c r="E10" s="38"/>
      <c r="F10" s="7"/>
      <c r="G10" s="8"/>
      <c r="H10" s="143"/>
      <c r="I10" s="38"/>
      <c r="J10" s="7" t="s">
        <v>479</v>
      </c>
      <c r="K10" s="8">
        <v>270</v>
      </c>
      <c r="L10" s="143"/>
      <c r="M10" s="38"/>
      <c r="N10" s="7"/>
      <c r="O10" s="8"/>
      <c r="P10" s="143"/>
      <c r="Q10" s="38"/>
      <c r="R10" s="7"/>
      <c r="S10" s="8"/>
      <c r="T10" s="143"/>
      <c r="U10" s="38"/>
      <c r="V10" s="16"/>
      <c r="W10" s="17"/>
      <c r="X10" s="143"/>
      <c r="Y10" s="38"/>
      <c r="Z10" s="7"/>
      <c r="AA10" s="8"/>
      <c r="AB10" s="143"/>
    </row>
    <row r="11" spans="1:30" ht="15.95" customHeight="1" x14ac:dyDescent="0.15">
      <c r="A11" s="30"/>
      <c r="B11" s="7" t="s">
        <v>568</v>
      </c>
      <c r="C11" s="8">
        <v>1200</v>
      </c>
      <c r="D11" s="143"/>
      <c r="E11" s="38"/>
      <c r="F11" s="7" t="s">
        <v>480</v>
      </c>
      <c r="G11" s="8">
        <v>920</v>
      </c>
      <c r="H11" s="143"/>
      <c r="I11" s="38"/>
      <c r="J11" s="7" t="s">
        <v>478</v>
      </c>
      <c r="K11" s="8">
        <v>810</v>
      </c>
      <c r="L11" s="143"/>
      <c r="M11" s="38"/>
      <c r="N11" s="7"/>
      <c r="O11" s="8"/>
      <c r="P11" s="143"/>
      <c r="Q11" s="38"/>
      <c r="R11" s="7"/>
      <c r="S11" s="8"/>
      <c r="T11" s="143"/>
      <c r="U11" s="38"/>
      <c r="V11" s="7"/>
      <c r="W11" s="8"/>
      <c r="X11" s="143"/>
      <c r="Y11" s="38"/>
      <c r="Z11" s="16"/>
      <c r="AA11" s="17"/>
      <c r="AB11" s="143"/>
      <c r="AC11" s="68"/>
    </row>
    <row r="12" spans="1:30" ht="15.95" customHeight="1" x14ac:dyDescent="0.15">
      <c r="A12" s="30"/>
      <c r="B12" s="7" t="s">
        <v>569</v>
      </c>
      <c r="C12" s="8">
        <v>1320</v>
      </c>
      <c r="D12" s="143"/>
      <c r="E12" s="38"/>
      <c r="F12" s="7" t="s">
        <v>481</v>
      </c>
      <c r="G12" s="8">
        <v>1410</v>
      </c>
      <c r="H12" s="143"/>
      <c r="I12" s="38"/>
      <c r="J12" s="7" t="s">
        <v>648</v>
      </c>
      <c r="K12" s="8">
        <v>440</v>
      </c>
      <c r="L12" s="143"/>
      <c r="M12" s="160"/>
      <c r="N12" s="7"/>
      <c r="O12" s="8"/>
      <c r="P12" s="143"/>
      <c r="Q12" s="38"/>
      <c r="R12" s="7"/>
      <c r="S12" s="8"/>
      <c r="T12" s="143"/>
      <c r="U12" s="38"/>
      <c r="V12" s="7"/>
      <c r="W12" s="8"/>
      <c r="X12" s="143"/>
      <c r="Y12" s="38"/>
      <c r="Z12" s="16"/>
      <c r="AA12" s="17"/>
      <c r="AB12" s="143"/>
      <c r="AC12" s="68"/>
    </row>
    <row r="13" spans="1:30" ht="15.95" customHeight="1" x14ac:dyDescent="0.15">
      <c r="A13" s="30"/>
      <c r="B13" s="7"/>
      <c r="C13" s="8"/>
      <c r="D13" s="143"/>
      <c r="E13" s="38"/>
      <c r="F13" s="7"/>
      <c r="G13" s="8"/>
      <c r="H13" s="143"/>
      <c r="I13" s="38"/>
      <c r="J13" s="7"/>
      <c r="K13" s="8"/>
      <c r="L13" s="143"/>
      <c r="M13" s="38"/>
      <c r="N13" s="7"/>
      <c r="O13" s="8"/>
      <c r="P13" s="143"/>
      <c r="Q13" s="38"/>
      <c r="R13" s="7"/>
      <c r="S13" s="8"/>
      <c r="T13" s="143"/>
      <c r="U13" s="38"/>
      <c r="V13" s="7"/>
      <c r="W13" s="8"/>
      <c r="X13" s="143"/>
      <c r="Y13" s="38"/>
      <c r="Z13" s="7"/>
      <c r="AA13" s="8"/>
      <c r="AB13" s="143"/>
      <c r="AC13" s="68"/>
    </row>
    <row r="14" spans="1:30" ht="15.95" customHeight="1" x14ac:dyDescent="0.15">
      <c r="A14" s="30"/>
      <c r="B14" s="7" t="s">
        <v>650</v>
      </c>
      <c r="C14" s="8">
        <v>1590</v>
      </c>
      <c r="D14" s="143"/>
      <c r="E14" s="38"/>
      <c r="F14" s="7"/>
      <c r="G14" s="8"/>
      <c r="H14" s="143"/>
      <c r="I14" s="38"/>
      <c r="J14" s="7"/>
      <c r="K14" s="8"/>
      <c r="L14" s="143"/>
      <c r="M14" s="38"/>
      <c r="N14" s="7"/>
      <c r="O14" s="8"/>
      <c r="P14" s="143"/>
      <c r="Q14" s="38"/>
      <c r="R14" s="7"/>
      <c r="S14" s="8"/>
      <c r="T14" s="143"/>
      <c r="U14" s="38"/>
      <c r="V14" s="7"/>
      <c r="W14" s="8"/>
      <c r="X14" s="143"/>
      <c r="Y14" s="38"/>
      <c r="Z14" s="16"/>
      <c r="AA14" s="17"/>
      <c r="AB14" s="143"/>
    </row>
    <row r="15" spans="1:30" ht="15.95" customHeight="1" x14ac:dyDescent="0.15">
      <c r="A15" s="30"/>
      <c r="B15" s="70"/>
      <c r="C15" s="17"/>
      <c r="D15" s="143"/>
      <c r="E15" s="38"/>
      <c r="F15" s="7"/>
      <c r="G15" s="8"/>
      <c r="H15" s="143"/>
      <c r="I15" s="38"/>
      <c r="J15" s="16"/>
      <c r="K15" s="17"/>
      <c r="L15" s="143"/>
      <c r="M15" s="38"/>
      <c r="N15" s="70"/>
      <c r="O15" s="8"/>
      <c r="P15" s="143"/>
      <c r="Q15" s="38"/>
      <c r="R15" s="7"/>
      <c r="S15" s="8"/>
      <c r="T15" s="143"/>
      <c r="U15" s="38"/>
      <c r="V15" s="14"/>
      <c r="W15" s="15"/>
      <c r="X15" s="143"/>
      <c r="Y15" s="38"/>
      <c r="Z15" s="7"/>
      <c r="AA15" s="8"/>
      <c r="AB15" s="143"/>
      <c r="AC15" s="68"/>
    </row>
    <row r="16" spans="1:30" ht="15.95" customHeight="1" x14ac:dyDescent="0.15">
      <c r="A16" s="34"/>
      <c r="B16" s="7" t="s">
        <v>436</v>
      </c>
      <c r="C16" s="8">
        <v>450</v>
      </c>
      <c r="D16" s="145"/>
      <c r="E16" s="37"/>
      <c r="F16" s="7" t="s">
        <v>324</v>
      </c>
      <c r="G16" s="8">
        <v>520</v>
      </c>
      <c r="H16" s="145"/>
      <c r="I16" s="37"/>
      <c r="J16" s="7"/>
      <c r="K16" s="8"/>
      <c r="L16" s="145"/>
      <c r="M16" s="37"/>
      <c r="N16" s="7"/>
      <c r="O16" s="8"/>
      <c r="P16" s="145"/>
      <c r="Q16" s="37"/>
      <c r="R16" s="16"/>
      <c r="S16" s="17"/>
      <c r="T16" s="145"/>
      <c r="U16" s="37"/>
      <c r="V16" s="16"/>
      <c r="W16" s="17"/>
      <c r="X16" s="145"/>
      <c r="Y16" s="37"/>
      <c r="Z16" s="7"/>
      <c r="AA16" s="8"/>
      <c r="AB16" s="145"/>
      <c r="AC16" s="68"/>
    </row>
    <row r="17" spans="1:28" ht="15.95" customHeight="1" x14ac:dyDescent="0.15">
      <c r="A17" s="30"/>
      <c r="B17" s="7"/>
      <c r="C17" s="8"/>
      <c r="D17" s="143"/>
      <c r="E17" s="38"/>
      <c r="F17" s="7"/>
      <c r="G17" s="8"/>
      <c r="H17" s="143"/>
      <c r="I17" s="38"/>
      <c r="J17" s="7"/>
      <c r="K17" s="8"/>
      <c r="L17" s="143"/>
      <c r="M17" s="38"/>
      <c r="N17" s="7"/>
      <c r="O17" s="8"/>
      <c r="P17" s="143"/>
      <c r="Q17" s="38"/>
      <c r="R17" s="7"/>
      <c r="S17" s="8"/>
      <c r="T17" s="143"/>
      <c r="U17" s="38"/>
      <c r="V17" s="7"/>
      <c r="W17" s="8"/>
      <c r="X17" s="143"/>
      <c r="Y17" s="38"/>
      <c r="Z17" s="14"/>
      <c r="AA17" s="15"/>
      <c r="AB17" s="143"/>
    </row>
    <row r="18" spans="1:28" ht="15.95" customHeight="1" x14ac:dyDescent="0.15">
      <c r="A18" s="30"/>
      <c r="B18" s="7"/>
      <c r="C18" s="8"/>
      <c r="D18" s="143"/>
      <c r="E18" s="38"/>
      <c r="F18" s="16"/>
      <c r="G18" s="17"/>
      <c r="H18" s="143"/>
      <c r="I18" s="38"/>
      <c r="J18" s="7"/>
      <c r="K18" s="8"/>
      <c r="L18" s="143"/>
      <c r="M18" s="38"/>
      <c r="N18" s="7"/>
      <c r="O18" s="8"/>
      <c r="P18" s="143"/>
      <c r="Q18" s="38"/>
      <c r="R18" s="7"/>
      <c r="S18" s="8"/>
      <c r="T18" s="143"/>
      <c r="U18" s="38"/>
      <c r="V18" s="16"/>
      <c r="W18" s="17"/>
      <c r="X18" s="143"/>
      <c r="Y18" s="38"/>
      <c r="Z18" s="16"/>
      <c r="AA18" s="17"/>
      <c r="AB18" s="143"/>
    </row>
    <row r="19" spans="1:28" ht="15.95" customHeight="1" x14ac:dyDescent="0.15">
      <c r="A19" s="31"/>
      <c r="B19" s="16"/>
      <c r="C19" s="17"/>
      <c r="D19" s="145"/>
      <c r="E19" s="37"/>
      <c r="F19" s="7"/>
      <c r="G19" s="8"/>
      <c r="H19" s="145"/>
      <c r="I19" s="37"/>
      <c r="J19" s="16"/>
      <c r="K19" s="17"/>
      <c r="L19" s="145"/>
      <c r="M19" s="37"/>
      <c r="N19" s="5"/>
      <c r="O19" s="17"/>
      <c r="P19" s="145"/>
      <c r="Q19" s="37"/>
      <c r="R19" s="16"/>
      <c r="S19" s="17"/>
      <c r="T19" s="145"/>
      <c r="U19" s="37"/>
      <c r="V19" s="16"/>
      <c r="W19" s="17"/>
      <c r="X19" s="145"/>
      <c r="Y19" s="37"/>
      <c r="Z19" s="16"/>
      <c r="AA19" s="17"/>
      <c r="AB19" s="145"/>
    </row>
    <row r="20" spans="1:28" ht="15.95" customHeight="1" x14ac:dyDescent="0.15">
      <c r="A20" s="65"/>
      <c r="B20" s="13" t="s">
        <v>218</v>
      </c>
      <c r="C20" s="11">
        <f>SUM(C7:C19)</f>
        <v>8780</v>
      </c>
      <c r="D20" s="12">
        <f>SUM(D7:D19)</f>
        <v>0</v>
      </c>
      <c r="E20" s="65"/>
      <c r="F20" s="13" t="s">
        <v>218</v>
      </c>
      <c r="G20" s="11">
        <f>SUM(G7:G18)</f>
        <v>8320</v>
      </c>
      <c r="H20" s="12">
        <f>SUM(H7:H19)</f>
        <v>0</v>
      </c>
      <c r="I20" s="65"/>
      <c r="J20" s="13" t="s">
        <v>218</v>
      </c>
      <c r="K20" s="11">
        <f>SUM(K7:K19)</f>
        <v>2770</v>
      </c>
      <c r="L20" s="12">
        <f>SUM(L7:L19)</f>
        <v>0</v>
      </c>
      <c r="M20" s="65"/>
      <c r="N20" s="13"/>
      <c r="O20" s="11"/>
      <c r="P20" s="12"/>
      <c r="Q20" s="65"/>
      <c r="R20" s="13"/>
      <c r="S20" s="11"/>
      <c r="T20" s="12"/>
      <c r="U20" s="65"/>
      <c r="V20" s="13"/>
      <c r="W20" s="11"/>
      <c r="X20" s="12"/>
      <c r="Y20" s="65"/>
      <c r="Z20" s="13"/>
      <c r="AA20" s="11"/>
      <c r="AB20" s="12"/>
    </row>
    <row r="21" spans="1:28" ht="15.95" customHeight="1" x14ac:dyDescent="0.15">
      <c r="B21" s="52" t="s">
        <v>317</v>
      </c>
      <c r="S21" s="66"/>
      <c r="W21" s="66"/>
      <c r="Y21" s="2"/>
      <c r="Z21" s="6"/>
      <c r="AA21" s="6"/>
      <c r="AB21" s="67" t="s">
        <v>598</v>
      </c>
    </row>
    <row r="22" spans="1:28" ht="15.95" customHeight="1" x14ac:dyDescent="0.15">
      <c r="B22" s="52" t="s">
        <v>637</v>
      </c>
      <c r="C22" s="166"/>
      <c r="D22" s="167"/>
      <c r="E22" s="2"/>
      <c r="G22" s="166"/>
      <c r="H22" s="167"/>
      <c r="I22" s="2"/>
      <c r="K22" s="166"/>
      <c r="L22" s="167"/>
      <c r="M22" s="2"/>
      <c r="O22" s="166"/>
      <c r="P22" s="167"/>
      <c r="Q22" s="2"/>
      <c r="S22" s="166"/>
      <c r="T22" s="167"/>
      <c r="U22" s="2"/>
      <c r="W22" s="166"/>
      <c r="X22" s="167"/>
      <c r="Y22" s="2"/>
      <c r="Z22" s="6"/>
      <c r="AA22" s="166"/>
      <c r="AB22" s="167"/>
    </row>
    <row r="23" spans="1:28" ht="14.1" customHeight="1" x14ac:dyDescent="0.15">
      <c r="C23" s="166"/>
      <c r="D23" s="167"/>
      <c r="E23" s="2"/>
      <c r="G23" s="166"/>
      <c r="H23" s="167"/>
      <c r="I23" s="2"/>
      <c r="K23" s="166"/>
      <c r="L23" s="167"/>
      <c r="M23" s="2"/>
      <c r="O23" s="166"/>
      <c r="P23" s="167"/>
      <c r="Q23" s="2"/>
      <c r="S23" s="166"/>
      <c r="T23" s="167"/>
      <c r="U23" s="2"/>
      <c r="W23" s="166"/>
      <c r="X23" s="167"/>
      <c r="Y23" s="2"/>
      <c r="Z23" s="6"/>
      <c r="AA23" s="166"/>
      <c r="AB23" s="167"/>
    </row>
    <row r="24" spans="1:28" ht="14.1" customHeight="1" x14ac:dyDescent="0.15">
      <c r="C24" s="166"/>
      <c r="D24" s="167"/>
      <c r="E24" s="2"/>
      <c r="G24" s="166"/>
      <c r="H24" s="167"/>
      <c r="I24" s="2"/>
      <c r="K24" s="166"/>
      <c r="L24" s="167"/>
      <c r="M24" s="2"/>
      <c r="O24" s="168"/>
      <c r="P24" s="167"/>
      <c r="Q24" s="2"/>
      <c r="S24" s="166"/>
      <c r="T24" s="167"/>
      <c r="U24" s="2"/>
      <c r="W24" s="166"/>
      <c r="X24" s="167"/>
      <c r="Y24" s="2"/>
      <c r="Z24" s="6"/>
      <c r="AA24" s="166"/>
      <c r="AB24" s="167"/>
    </row>
    <row r="25" spans="1:28" ht="14.1" customHeight="1" x14ac:dyDescent="0.15">
      <c r="C25" s="168"/>
      <c r="D25" s="167"/>
      <c r="E25" s="2"/>
      <c r="G25" s="166"/>
      <c r="H25" s="167"/>
      <c r="I25" s="2"/>
      <c r="K25" s="166"/>
      <c r="L25" s="167"/>
      <c r="M25" s="2"/>
      <c r="O25" s="166"/>
      <c r="P25" s="167"/>
      <c r="Q25" s="2"/>
      <c r="S25" s="166"/>
      <c r="T25" s="167"/>
      <c r="U25" s="2"/>
      <c r="W25" s="166"/>
      <c r="X25" s="167"/>
      <c r="Y25" s="2"/>
      <c r="Z25" s="6"/>
      <c r="AA25" s="166"/>
      <c r="AB25" s="167"/>
    </row>
    <row r="26" spans="1:28" ht="14.1" customHeight="1" x14ac:dyDescent="0.15">
      <c r="C26" s="166"/>
      <c r="D26" s="167"/>
      <c r="E26" s="2"/>
      <c r="G26" s="166"/>
      <c r="H26" s="167"/>
      <c r="I26" s="2"/>
      <c r="K26" s="166"/>
      <c r="L26" s="167"/>
      <c r="M26" s="2"/>
      <c r="O26" s="168"/>
      <c r="P26" s="167"/>
      <c r="Q26" s="2"/>
      <c r="S26" s="166"/>
      <c r="T26" s="167"/>
      <c r="U26" s="2"/>
      <c r="W26" s="166"/>
      <c r="X26" s="167"/>
      <c r="Y26" s="2"/>
      <c r="Z26" s="6"/>
      <c r="AA26" s="166"/>
      <c r="AB26" s="167"/>
    </row>
  </sheetData>
  <sheetProtection algorithmName="SHA-512" hashValue="KqBK2yJIzpAtFXQvlq/xnPS6bTqYvNsF/yidaLCN5wahar9VJ2C2X0p9/xD0VfKmeXfD1ozwl1DpHE2GGtoO/Q==" saltValue="oFZfBoV8vKI5weRAdIG8G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7"/>
  <sheetViews>
    <sheetView zoomScaleNormal="100" zoomScaleSheetLayoutView="80" workbookViewId="0">
      <pane ySplit="5" topLeftCell="A6" activePane="bottomLeft" state="frozen"/>
      <selection activeCell="B3" sqref="B3"/>
      <selection pane="bottomLeft" activeCell="D13" sqref="D13"/>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2026年1月</v>
      </c>
    </row>
    <row r="2" spans="1:30" ht="15" customHeight="1" x14ac:dyDescent="0.15">
      <c r="AB2" s="109" t="str">
        <f>山口1!AB2</f>
        <v>山口県部数表</v>
      </c>
    </row>
    <row r="3" spans="1:30" ht="15" customHeight="1" x14ac:dyDescent="0.15">
      <c r="AB3" s="110" t="s">
        <v>418</v>
      </c>
    </row>
    <row r="4" spans="1:30" ht="5.0999999999999996" customHeight="1" x14ac:dyDescent="0.15"/>
    <row r="5" spans="1:30" ht="1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4</v>
      </c>
      <c r="AD5" s="4"/>
    </row>
    <row r="6" spans="1:30" ht="15" customHeight="1" x14ac:dyDescent="0.15">
      <c r="A6" s="45"/>
      <c r="B6" s="60" t="s">
        <v>131</v>
      </c>
      <c r="C6" s="46"/>
      <c r="D6" s="47"/>
      <c r="E6" s="200"/>
      <c r="F6" s="60"/>
      <c r="G6" s="46"/>
      <c r="H6" s="47"/>
      <c r="I6" s="56"/>
      <c r="J6" s="56"/>
      <c r="K6" s="57" t="s">
        <v>132</v>
      </c>
      <c r="L6" s="58">
        <f>C20+G20+K20+O20+S20+W20+AA20</f>
        <v>6570</v>
      </c>
      <c r="M6" s="56"/>
      <c r="N6" s="56"/>
      <c r="O6" s="57" t="s">
        <v>133</v>
      </c>
      <c r="P6" s="201">
        <f>D20+H20+L20+P20+T20+X20+AB20</f>
        <v>0</v>
      </c>
      <c r="Q6" s="48"/>
      <c r="R6" s="49"/>
      <c r="S6" s="50"/>
      <c r="T6" s="51"/>
      <c r="U6" s="202"/>
      <c r="V6" s="203"/>
      <c r="W6" s="204"/>
      <c r="X6" s="205"/>
      <c r="Y6" s="202"/>
      <c r="Z6" s="204"/>
      <c r="AA6" s="204"/>
      <c r="AB6" s="206"/>
      <c r="AC6" s="79"/>
    </row>
    <row r="7" spans="1:30" ht="15" customHeight="1" x14ac:dyDescent="0.15">
      <c r="A7" s="45"/>
      <c r="B7" s="61" t="s">
        <v>402</v>
      </c>
      <c r="C7" s="46"/>
      <c r="D7" s="47"/>
      <c r="E7" s="200"/>
      <c r="F7" s="60"/>
      <c r="G7" s="46"/>
      <c r="H7" s="47"/>
      <c r="I7" s="56"/>
      <c r="J7" s="56"/>
      <c r="K7" s="57" t="s">
        <v>406</v>
      </c>
      <c r="L7" s="58">
        <f>C11+G11+K11+O11+S11+W11+AA11</f>
        <v>4110</v>
      </c>
      <c r="M7" s="56"/>
      <c r="N7" s="56"/>
      <c r="O7" s="57" t="s">
        <v>407</v>
      </c>
      <c r="P7" s="201">
        <f>D11+H11+L11+P11+T11+X11+AB11</f>
        <v>0</v>
      </c>
      <c r="Q7" s="48"/>
      <c r="R7" s="49"/>
      <c r="S7" s="50"/>
      <c r="T7" s="51"/>
      <c r="U7" s="48"/>
      <c r="V7" s="49"/>
      <c r="W7" s="216"/>
      <c r="X7" s="217"/>
      <c r="Y7" s="48"/>
      <c r="Z7" s="216"/>
      <c r="AA7" s="216"/>
      <c r="AB7" s="206"/>
      <c r="AC7" s="79" t="s">
        <v>240</v>
      </c>
    </row>
    <row r="8" spans="1:30" ht="15" customHeight="1" x14ac:dyDescent="0.15">
      <c r="A8" s="34"/>
      <c r="B8" s="16"/>
      <c r="C8" s="23"/>
      <c r="D8" s="145"/>
      <c r="E8" s="37"/>
      <c r="F8" s="16" t="s">
        <v>539</v>
      </c>
      <c r="G8" s="23">
        <v>1710</v>
      </c>
      <c r="H8" s="145"/>
      <c r="I8" s="37"/>
      <c r="J8" s="16" t="s">
        <v>539</v>
      </c>
      <c r="K8" s="23">
        <v>1080</v>
      </c>
      <c r="L8" s="145"/>
      <c r="M8" s="37"/>
      <c r="N8" s="16"/>
      <c r="O8" s="23"/>
      <c r="P8" s="145"/>
      <c r="Q8" s="37"/>
      <c r="R8" s="16" t="s">
        <v>216</v>
      </c>
      <c r="S8" s="23">
        <v>460</v>
      </c>
      <c r="T8" s="145"/>
      <c r="U8" s="37"/>
      <c r="V8" s="16"/>
      <c r="W8" s="23"/>
      <c r="X8" s="145"/>
      <c r="Y8" s="37"/>
      <c r="Z8" s="16"/>
      <c r="AA8" s="23"/>
      <c r="AB8" s="145"/>
      <c r="AC8" s="79" t="s">
        <v>241</v>
      </c>
    </row>
    <row r="9" spans="1:30" ht="15" customHeight="1" x14ac:dyDescent="0.15">
      <c r="A9" s="34"/>
      <c r="B9" s="70"/>
      <c r="C9" s="23"/>
      <c r="D9" s="145"/>
      <c r="E9" s="37"/>
      <c r="F9" s="70" t="s">
        <v>506</v>
      </c>
      <c r="G9" s="23"/>
      <c r="H9" s="145"/>
      <c r="I9" s="38"/>
      <c r="J9" s="70"/>
      <c r="K9" s="335"/>
      <c r="L9" s="143"/>
      <c r="M9" s="37"/>
      <c r="N9" s="16"/>
      <c r="O9" s="23"/>
      <c r="P9" s="145"/>
      <c r="Q9" s="37"/>
      <c r="R9" s="16"/>
      <c r="S9" s="23"/>
      <c r="T9" s="145"/>
      <c r="U9" s="37"/>
      <c r="V9" s="16"/>
      <c r="W9" s="23"/>
      <c r="X9" s="145"/>
      <c r="Y9" s="37"/>
      <c r="Z9" s="70"/>
      <c r="AA9" s="335"/>
      <c r="AB9" s="145"/>
      <c r="AC9" s="68" t="s">
        <v>34</v>
      </c>
    </row>
    <row r="10" spans="1:30" ht="15" customHeight="1" x14ac:dyDescent="0.15">
      <c r="A10" s="34"/>
      <c r="B10" s="16"/>
      <c r="C10" s="23"/>
      <c r="D10" s="145"/>
      <c r="E10" s="37"/>
      <c r="F10" s="5"/>
      <c r="G10" s="23"/>
      <c r="H10" s="145"/>
      <c r="I10" s="40"/>
      <c r="J10" s="18" t="s">
        <v>540</v>
      </c>
      <c r="K10" s="334">
        <v>860</v>
      </c>
      <c r="L10" s="146"/>
      <c r="M10" s="37"/>
      <c r="N10" s="16"/>
      <c r="O10" s="23"/>
      <c r="P10" s="145"/>
      <c r="Q10" s="37"/>
      <c r="R10" s="16"/>
      <c r="S10" s="23"/>
      <c r="T10" s="145"/>
      <c r="U10" s="37"/>
      <c r="V10" s="16"/>
      <c r="W10" s="23"/>
      <c r="X10" s="145"/>
      <c r="Y10" s="37"/>
      <c r="Z10" s="18"/>
      <c r="AA10" s="334"/>
      <c r="AB10" s="145"/>
    </row>
    <row r="11" spans="1:30" ht="15" customHeight="1" x14ac:dyDescent="0.15">
      <c r="A11" s="32"/>
      <c r="B11" s="13"/>
      <c r="C11" s="11"/>
      <c r="D11" s="12"/>
      <c r="E11" s="32"/>
      <c r="F11" s="13" t="s">
        <v>47</v>
      </c>
      <c r="G11" s="11">
        <f>SUM(G8:G10)</f>
        <v>1710</v>
      </c>
      <c r="H11" s="12">
        <f>SUM(H8:H10)</f>
        <v>0</v>
      </c>
      <c r="I11" s="32"/>
      <c r="J11" s="13" t="s">
        <v>47</v>
      </c>
      <c r="K11" s="11">
        <f>SUM(K8:K10)</f>
        <v>1940</v>
      </c>
      <c r="L11" s="12">
        <f>SUM(L8:L10)</f>
        <v>0</v>
      </c>
      <c r="M11" s="32"/>
      <c r="N11" s="13"/>
      <c r="O11" s="11"/>
      <c r="P11" s="12"/>
      <c r="Q11" s="32"/>
      <c r="R11" s="13" t="s">
        <v>218</v>
      </c>
      <c r="S11" s="11">
        <f>SUM(S8:S10)</f>
        <v>460</v>
      </c>
      <c r="T11" s="12">
        <f>SUM(T8:T10)</f>
        <v>0</v>
      </c>
      <c r="U11" s="32"/>
      <c r="V11" s="13"/>
      <c r="W11" s="11"/>
      <c r="X11" s="12"/>
      <c r="Y11" s="32"/>
      <c r="Z11" s="13"/>
      <c r="AA11" s="11"/>
      <c r="AB11" s="12"/>
      <c r="AC11" s="68" t="s">
        <v>107</v>
      </c>
    </row>
    <row r="12" spans="1:30" ht="15" customHeight="1" x14ac:dyDescent="0.15">
      <c r="A12" s="45"/>
      <c r="B12" s="61" t="s">
        <v>403</v>
      </c>
      <c r="C12" s="46"/>
      <c r="D12" s="47"/>
      <c r="E12" s="200"/>
      <c r="F12" s="60"/>
      <c r="G12" s="46"/>
      <c r="H12" s="47"/>
      <c r="I12" s="56"/>
      <c r="J12" s="56"/>
      <c r="K12" s="57" t="s">
        <v>404</v>
      </c>
      <c r="L12" s="58">
        <f>C19+G19+K19+O19+S19+W19+AA19</f>
        <v>2460</v>
      </c>
      <c r="M12" s="56"/>
      <c r="N12" s="56"/>
      <c r="O12" s="57" t="s">
        <v>405</v>
      </c>
      <c r="P12" s="201">
        <f>D19+H19+L19+P19+T19+X19+AB19</f>
        <v>0</v>
      </c>
      <c r="Q12" s="48"/>
      <c r="R12" s="49"/>
      <c r="S12" s="50"/>
      <c r="T12" s="51"/>
      <c r="U12" s="48"/>
      <c r="V12" s="49"/>
      <c r="W12" s="216"/>
      <c r="X12" s="217"/>
      <c r="Y12" s="48"/>
      <c r="Z12" s="216"/>
      <c r="AA12" s="216"/>
      <c r="AB12" s="206"/>
      <c r="AC12" s="68" t="s">
        <v>73</v>
      </c>
    </row>
    <row r="13" spans="1:30" ht="15" customHeight="1" x14ac:dyDescent="0.15">
      <c r="A13" s="31"/>
      <c r="B13" s="9" t="s">
        <v>541</v>
      </c>
      <c r="C13" s="289">
        <v>650</v>
      </c>
      <c r="D13" s="144"/>
      <c r="E13" s="31"/>
      <c r="F13" s="9"/>
      <c r="G13" s="289"/>
      <c r="H13" s="144"/>
      <c r="I13" s="31"/>
      <c r="J13" s="9" t="s">
        <v>541</v>
      </c>
      <c r="K13" s="289">
        <v>400</v>
      </c>
      <c r="L13" s="144"/>
      <c r="M13" s="39"/>
      <c r="N13" s="9"/>
      <c r="O13" s="289"/>
      <c r="P13" s="144"/>
      <c r="Q13" s="31"/>
      <c r="R13" s="9" t="s">
        <v>628</v>
      </c>
      <c r="S13" s="289">
        <v>100</v>
      </c>
      <c r="T13" s="144"/>
      <c r="U13" s="39"/>
      <c r="V13" s="9"/>
      <c r="W13" s="289"/>
      <c r="X13" s="144"/>
      <c r="Y13" s="31"/>
      <c r="Z13" s="9"/>
      <c r="AA13" s="289"/>
      <c r="AB13" s="144"/>
      <c r="AC13" s="68" t="s">
        <v>34</v>
      </c>
    </row>
    <row r="14" spans="1:30" ht="15" customHeight="1" x14ac:dyDescent="0.15">
      <c r="A14" s="284"/>
      <c r="B14" s="285" t="s">
        <v>85</v>
      </c>
      <c r="C14" s="305">
        <v>190</v>
      </c>
      <c r="D14" s="287"/>
      <c r="E14" s="284"/>
      <c r="F14" s="285" t="s">
        <v>85</v>
      </c>
      <c r="G14" s="305">
        <v>250</v>
      </c>
      <c r="H14" s="287"/>
      <c r="I14" s="284"/>
      <c r="J14" s="285"/>
      <c r="K14" s="305"/>
      <c r="L14" s="287"/>
      <c r="M14" s="295"/>
      <c r="N14" s="285"/>
      <c r="O14" s="305"/>
      <c r="P14" s="287"/>
      <c r="Q14" s="284"/>
      <c r="R14" s="285" t="s">
        <v>225</v>
      </c>
      <c r="S14" s="305">
        <v>190</v>
      </c>
      <c r="T14" s="287"/>
      <c r="U14" s="295"/>
      <c r="V14" s="285"/>
      <c r="W14" s="305"/>
      <c r="X14" s="287"/>
      <c r="Y14" s="284"/>
      <c r="Z14" s="285"/>
      <c r="AA14" s="305"/>
      <c r="AB14" s="287"/>
    </row>
    <row r="15" spans="1:30" ht="15" customHeight="1" x14ac:dyDescent="0.15">
      <c r="A15" s="34"/>
      <c r="B15" s="16"/>
      <c r="C15" s="23"/>
      <c r="D15" s="145"/>
      <c r="E15" s="34"/>
      <c r="F15" s="16"/>
      <c r="G15" s="17"/>
      <c r="H15" s="145"/>
      <c r="I15" s="38"/>
      <c r="J15" s="7"/>
      <c r="K15" s="24"/>
      <c r="L15" s="145"/>
      <c r="M15" s="37"/>
      <c r="N15" s="16"/>
      <c r="O15" s="23"/>
      <c r="P15" s="145"/>
      <c r="Q15" s="34"/>
      <c r="R15" s="16"/>
      <c r="S15" s="23"/>
      <c r="T15" s="145"/>
      <c r="U15" s="37"/>
      <c r="V15" s="16"/>
      <c r="W15" s="23"/>
      <c r="X15" s="145"/>
      <c r="Y15" s="34"/>
      <c r="Z15" s="16"/>
      <c r="AA15" s="23"/>
      <c r="AB15" s="145"/>
    </row>
    <row r="16" spans="1:30" ht="15" customHeight="1" x14ac:dyDescent="0.15">
      <c r="A16" s="31"/>
      <c r="B16" s="9"/>
      <c r="C16" s="289"/>
      <c r="D16" s="144"/>
      <c r="E16" s="31"/>
      <c r="F16" s="9" t="s">
        <v>326</v>
      </c>
      <c r="G16" s="10">
        <v>110</v>
      </c>
      <c r="H16" s="144"/>
      <c r="I16" s="39"/>
      <c r="J16" s="9"/>
      <c r="K16" s="333"/>
      <c r="L16" s="144"/>
      <c r="M16" s="39"/>
      <c r="N16" s="9"/>
      <c r="O16" s="289"/>
      <c r="P16" s="144"/>
      <c r="Q16" s="31"/>
      <c r="R16" s="9" t="s">
        <v>311</v>
      </c>
      <c r="S16" s="289">
        <v>120</v>
      </c>
      <c r="T16" s="144"/>
      <c r="U16" s="39"/>
      <c r="V16" s="9"/>
      <c r="W16" s="289"/>
      <c r="X16" s="144"/>
      <c r="Y16" s="31"/>
      <c r="Z16" s="9"/>
      <c r="AA16" s="289"/>
      <c r="AB16" s="144"/>
    </row>
    <row r="17" spans="1:32" ht="15" customHeight="1" x14ac:dyDescent="0.15">
      <c r="A17" s="284"/>
      <c r="B17" s="285"/>
      <c r="C17" s="305"/>
      <c r="D17" s="287"/>
      <c r="E17" s="284"/>
      <c r="F17" s="285" t="s">
        <v>542</v>
      </c>
      <c r="G17" s="305">
        <v>280</v>
      </c>
      <c r="H17" s="287"/>
      <c r="I17" s="284"/>
      <c r="J17" s="285" t="s">
        <v>542</v>
      </c>
      <c r="K17" s="305">
        <v>50</v>
      </c>
      <c r="L17" s="287"/>
      <c r="M17" s="295"/>
      <c r="N17" s="285"/>
      <c r="O17" s="305"/>
      <c r="P17" s="287"/>
      <c r="Q17" s="284"/>
      <c r="R17" s="285" t="s">
        <v>217</v>
      </c>
      <c r="S17" s="305">
        <v>120</v>
      </c>
      <c r="T17" s="287"/>
      <c r="U17" s="295"/>
      <c r="V17" s="285"/>
      <c r="W17" s="305"/>
      <c r="X17" s="287"/>
      <c r="Y17" s="284"/>
      <c r="Z17" s="285"/>
      <c r="AA17" s="305"/>
      <c r="AB17" s="287"/>
    </row>
    <row r="18" spans="1:32" ht="15" customHeight="1" x14ac:dyDescent="0.15">
      <c r="A18" s="34"/>
      <c r="B18" s="16"/>
      <c r="C18" s="23"/>
      <c r="D18" s="145"/>
      <c r="E18" s="34"/>
      <c r="F18" s="16"/>
      <c r="G18" s="17"/>
      <c r="H18" s="145"/>
      <c r="I18" s="37"/>
      <c r="J18" s="16"/>
      <c r="K18" s="23"/>
      <c r="L18" s="145"/>
      <c r="M18" s="161"/>
      <c r="N18" s="16"/>
      <c r="O18" s="23"/>
      <c r="P18" s="145"/>
      <c r="Q18" s="34"/>
      <c r="R18" s="16"/>
      <c r="S18" s="23"/>
      <c r="T18" s="145"/>
      <c r="U18" s="37"/>
      <c r="V18" s="16"/>
      <c r="W18" s="23"/>
      <c r="X18" s="145"/>
      <c r="Y18" s="34"/>
      <c r="Z18" s="16"/>
      <c r="AA18" s="23"/>
      <c r="AB18" s="145"/>
      <c r="AC18" s="79"/>
    </row>
    <row r="19" spans="1:32" ht="15" customHeight="1" x14ac:dyDescent="0.15">
      <c r="A19" s="65"/>
      <c r="B19" s="13" t="s">
        <v>218</v>
      </c>
      <c r="C19" s="11">
        <f>SUM(C13:C18)</f>
        <v>840</v>
      </c>
      <c r="D19" s="12">
        <f>SUM(D13:D18)</f>
        <v>0</v>
      </c>
      <c r="E19" s="65"/>
      <c r="F19" s="13" t="s">
        <v>218</v>
      </c>
      <c r="G19" s="11">
        <f>SUM(G13:G18)</f>
        <v>640</v>
      </c>
      <c r="H19" s="12">
        <f>SUM(H13:H18)</f>
        <v>0</v>
      </c>
      <c r="I19" s="65"/>
      <c r="J19" s="13" t="s">
        <v>218</v>
      </c>
      <c r="K19" s="11">
        <f>SUM(K13:K18)</f>
        <v>450</v>
      </c>
      <c r="L19" s="12">
        <f>SUM(L13:L18)</f>
        <v>0</v>
      </c>
      <c r="M19" s="65"/>
      <c r="N19" s="13"/>
      <c r="O19" s="11"/>
      <c r="P19" s="12"/>
      <c r="Q19" s="65"/>
      <c r="R19" s="13" t="s">
        <v>218</v>
      </c>
      <c r="S19" s="11">
        <f>SUM(S13:S18)</f>
        <v>530</v>
      </c>
      <c r="T19" s="12">
        <f>SUM(T13:T18)</f>
        <v>0</v>
      </c>
      <c r="U19" s="65"/>
      <c r="V19" s="13"/>
      <c r="W19" s="11"/>
      <c r="X19" s="12"/>
      <c r="Y19" s="65"/>
      <c r="Z19" s="13"/>
      <c r="AA19" s="11"/>
      <c r="AB19" s="12"/>
    </row>
    <row r="20" spans="1:32" ht="15" customHeight="1" x14ac:dyDescent="0.15">
      <c r="A20" s="65"/>
      <c r="B20" s="13" t="s">
        <v>221</v>
      </c>
      <c r="C20" s="11">
        <f>C11+C19</f>
        <v>840</v>
      </c>
      <c r="D20" s="12">
        <f>D11+D19</f>
        <v>0</v>
      </c>
      <c r="E20" s="65"/>
      <c r="F20" s="13" t="s">
        <v>221</v>
      </c>
      <c r="G20" s="11">
        <f>G11+G19</f>
        <v>2350</v>
      </c>
      <c r="H20" s="12">
        <f>H11+H19</f>
        <v>0</v>
      </c>
      <c r="I20" s="65"/>
      <c r="J20" s="13" t="s">
        <v>221</v>
      </c>
      <c r="K20" s="11">
        <f>K11+K19</f>
        <v>2390</v>
      </c>
      <c r="L20" s="12">
        <f>L11+L19</f>
        <v>0</v>
      </c>
      <c r="M20" s="65"/>
      <c r="N20" s="13"/>
      <c r="O20" s="11"/>
      <c r="P20" s="12"/>
      <c r="Q20" s="65"/>
      <c r="R20" s="13" t="s">
        <v>221</v>
      </c>
      <c r="S20" s="11">
        <f>S11+S19</f>
        <v>990</v>
      </c>
      <c r="T20" s="12">
        <f>T11+T19</f>
        <v>0</v>
      </c>
      <c r="U20" s="65"/>
      <c r="V20" s="13"/>
      <c r="W20" s="11"/>
      <c r="X20" s="12"/>
      <c r="Y20" s="65"/>
      <c r="Z20" s="13"/>
      <c r="AA20" s="11"/>
      <c r="AB20" s="12"/>
    </row>
    <row r="21" spans="1:32" ht="15" customHeight="1" x14ac:dyDescent="0.15">
      <c r="A21" s="62"/>
      <c r="B21" s="311" t="s">
        <v>27</v>
      </c>
      <c r="C21" s="312"/>
      <c r="D21" s="313"/>
      <c r="E21" s="314"/>
      <c r="F21" s="311"/>
      <c r="G21" s="312"/>
      <c r="H21" s="313"/>
      <c r="I21" s="55"/>
      <c r="J21" s="55"/>
      <c r="K21" s="315" t="s">
        <v>124</v>
      </c>
      <c r="L21" s="316">
        <f>C42+G42+K42+O42+S42+W42+AA42</f>
        <v>4460</v>
      </c>
      <c r="M21" s="55"/>
      <c r="N21" s="55"/>
      <c r="O21" s="315" t="s">
        <v>125</v>
      </c>
      <c r="P21" s="317">
        <f>D42+H42+L42+P42+T42+X42+AB42</f>
        <v>0</v>
      </c>
      <c r="Q21" s="301"/>
      <c r="R21" s="302"/>
      <c r="S21" s="307"/>
      <c r="T21" s="300"/>
      <c r="U21" s="301"/>
      <c r="V21" s="302"/>
      <c r="W21" s="303"/>
      <c r="X21" s="304"/>
      <c r="Y21" s="301"/>
      <c r="Z21" s="303"/>
      <c r="AA21" s="303"/>
      <c r="AB21" s="308"/>
    </row>
    <row r="22" spans="1:32" ht="15" customHeight="1" x14ac:dyDescent="0.15">
      <c r="A22" s="45"/>
      <c r="B22" s="61" t="s">
        <v>445</v>
      </c>
      <c r="C22" s="46"/>
      <c r="D22" s="47"/>
      <c r="E22" s="200"/>
      <c r="F22" s="60"/>
      <c r="G22" s="46"/>
      <c r="H22" s="47"/>
      <c r="I22" s="56"/>
      <c r="J22" s="56"/>
      <c r="K22" s="57" t="s">
        <v>446</v>
      </c>
      <c r="L22" s="58">
        <f>C32+G32+K32+O32+S32+W32+AA32</f>
        <v>3230</v>
      </c>
      <c r="M22" s="56"/>
      <c r="N22" s="56"/>
      <c r="O22" s="57" t="s">
        <v>447</v>
      </c>
      <c r="P22" s="201">
        <f>D32+H32+L32+P32+T32+X32+AB32</f>
        <v>0</v>
      </c>
      <c r="Q22" s="48"/>
      <c r="R22" s="49"/>
      <c r="S22" s="50"/>
      <c r="T22" s="51"/>
      <c r="U22" s="48"/>
      <c r="V22" s="49"/>
      <c r="W22" s="216"/>
      <c r="X22" s="217"/>
      <c r="Y22" s="48"/>
      <c r="Z22" s="216"/>
      <c r="AA22" s="216"/>
      <c r="AB22" s="206"/>
    </row>
    <row r="23" spans="1:32" ht="15" customHeight="1" x14ac:dyDescent="0.15">
      <c r="A23" s="30"/>
      <c r="B23" s="7" t="s">
        <v>442</v>
      </c>
      <c r="C23" s="8">
        <v>1610</v>
      </c>
      <c r="D23" s="143"/>
      <c r="E23" s="30"/>
      <c r="F23" s="7" t="s">
        <v>627</v>
      </c>
      <c r="G23" s="8">
        <v>50</v>
      </c>
      <c r="H23" s="143"/>
      <c r="I23" s="30"/>
      <c r="J23" s="7"/>
      <c r="K23" s="8"/>
      <c r="L23" s="143"/>
      <c r="M23" s="30"/>
      <c r="N23" s="7"/>
      <c r="O23" s="8"/>
      <c r="P23" s="143"/>
      <c r="Q23" s="30"/>
      <c r="R23" s="7" t="s">
        <v>625</v>
      </c>
      <c r="S23" s="8">
        <v>490</v>
      </c>
      <c r="T23" s="143"/>
      <c r="U23" s="30"/>
      <c r="V23" s="7"/>
      <c r="W23" s="8"/>
      <c r="X23" s="143"/>
      <c r="Y23" s="30"/>
      <c r="Z23" s="7"/>
      <c r="AA23" s="8"/>
      <c r="AB23" s="143"/>
    </row>
    <row r="24" spans="1:32" ht="15" customHeight="1" x14ac:dyDescent="0.15">
      <c r="A24" s="30"/>
      <c r="B24" s="16"/>
      <c r="C24" s="17"/>
      <c r="D24" s="145"/>
      <c r="E24" s="30"/>
      <c r="F24" s="7"/>
      <c r="G24" s="17"/>
      <c r="H24" s="145"/>
      <c r="I24" s="30"/>
      <c r="J24" s="7"/>
      <c r="K24" s="8"/>
      <c r="L24" s="145"/>
      <c r="M24" s="34"/>
      <c r="N24" s="7"/>
      <c r="O24" s="8"/>
      <c r="P24" s="145"/>
      <c r="Q24" s="30"/>
      <c r="R24" s="7" t="s">
        <v>626</v>
      </c>
      <c r="S24" s="8">
        <v>20</v>
      </c>
      <c r="T24" s="145"/>
      <c r="U24" s="34"/>
      <c r="V24" s="16"/>
      <c r="W24" s="17"/>
      <c r="X24" s="145"/>
      <c r="Y24" s="30"/>
      <c r="Z24" s="7"/>
      <c r="AA24" s="17"/>
      <c r="AB24" s="145"/>
    </row>
    <row r="25" spans="1:32" ht="15" customHeight="1" x14ac:dyDescent="0.15">
      <c r="A25" s="30"/>
      <c r="B25" s="7"/>
      <c r="C25" s="8"/>
      <c r="D25" s="143"/>
      <c r="E25" s="30"/>
      <c r="F25" s="7"/>
      <c r="G25" s="17"/>
      <c r="H25" s="143"/>
      <c r="I25" s="30"/>
      <c r="J25" s="70"/>
      <c r="K25" s="8"/>
      <c r="L25" s="143"/>
      <c r="M25" s="30"/>
      <c r="N25" s="7"/>
      <c r="O25" s="8"/>
      <c r="P25" s="143"/>
      <c r="Q25" s="30"/>
      <c r="R25" s="7"/>
      <c r="S25" s="8"/>
      <c r="T25" s="143"/>
      <c r="U25" s="30"/>
      <c r="V25" s="7"/>
      <c r="W25" s="8"/>
      <c r="X25" s="143"/>
      <c r="Y25" s="30"/>
      <c r="Z25" s="7"/>
      <c r="AA25" s="8"/>
      <c r="AB25" s="143"/>
      <c r="AF25" s="25"/>
    </row>
    <row r="26" spans="1:32" ht="15" customHeight="1" x14ac:dyDescent="0.15">
      <c r="A26" s="30"/>
      <c r="B26" s="7"/>
      <c r="C26" s="17"/>
      <c r="D26" s="143"/>
      <c r="E26" s="30"/>
      <c r="F26" s="7"/>
      <c r="G26" s="17"/>
      <c r="H26" s="143"/>
      <c r="I26" s="30"/>
      <c r="J26" s="7"/>
      <c r="K26" s="8"/>
      <c r="L26" s="143"/>
      <c r="M26" s="30"/>
      <c r="N26" s="7"/>
      <c r="O26" s="8"/>
      <c r="P26" s="143"/>
      <c r="Q26" s="30"/>
      <c r="R26" s="7"/>
      <c r="S26" s="8"/>
      <c r="T26" s="143"/>
      <c r="U26" s="30"/>
      <c r="V26" s="7"/>
      <c r="W26" s="8"/>
      <c r="X26" s="143"/>
      <c r="Y26" s="30"/>
      <c r="Z26" s="7"/>
      <c r="AA26" s="8"/>
      <c r="AB26" s="143"/>
      <c r="AF26" s="25"/>
    </row>
    <row r="27" spans="1:32" ht="15" customHeight="1" x14ac:dyDescent="0.15">
      <c r="A27" s="30"/>
      <c r="B27" s="7"/>
      <c r="C27" s="17"/>
      <c r="D27" s="143"/>
      <c r="E27" s="30"/>
      <c r="F27" s="7"/>
      <c r="G27" s="17"/>
      <c r="H27" s="143"/>
      <c r="I27" s="30"/>
      <c r="J27" s="7"/>
      <c r="K27" s="8"/>
      <c r="L27" s="143"/>
      <c r="M27" s="30"/>
      <c r="N27" s="7"/>
      <c r="O27" s="8"/>
      <c r="P27" s="143"/>
      <c r="Q27" s="30"/>
      <c r="R27" s="7"/>
      <c r="S27" s="8"/>
      <c r="T27" s="143"/>
      <c r="U27" s="30"/>
      <c r="V27" s="7"/>
      <c r="W27" s="8"/>
      <c r="X27" s="143"/>
      <c r="Y27" s="30"/>
      <c r="Z27" s="7"/>
      <c r="AA27" s="8"/>
      <c r="AB27" s="143"/>
    </row>
    <row r="28" spans="1:32" ht="15" customHeight="1" x14ac:dyDescent="0.15">
      <c r="A28" s="30"/>
      <c r="B28" s="7"/>
      <c r="C28" s="8"/>
      <c r="D28" s="143"/>
      <c r="E28" s="30"/>
      <c r="F28" s="7"/>
      <c r="G28" s="8"/>
      <c r="H28" s="143"/>
      <c r="I28" s="30"/>
      <c r="J28" s="7" t="s">
        <v>441</v>
      </c>
      <c r="K28" s="8">
        <v>260</v>
      </c>
      <c r="L28" s="143"/>
      <c r="M28" s="30"/>
      <c r="N28" s="7"/>
      <c r="O28" s="8"/>
      <c r="P28" s="143"/>
      <c r="Q28" s="30"/>
      <c r="R28" s="7" t="s">
        <v>606</v>
      </c>
      <c r="S28" s="8">
        <v>60</v>
      </c>
      <c r="T28" s="143"/>
      <c r="U28" s="30"/>
      <c r="V28" s="7"/>
      <c r="W28" s="8"/>
      <c r="X28" s="143"/>
      <c r="Y28" s="30"/>
      <c r="Z28" s="7"/>
      <c r="AA28" s="8"/>
      <c r="AB28" s="143"/>
      <c r="AC28" s="5"/>
    </row>
    <row r="29" spans="1:32" ht="15" customHeight="1" x14ac:dyDescent="0.15">
      <c r="A29" s="30"/>
      <c r="B29" s="7"/>
      <c r="C29" s="8"/>
      <c r="D29" s="143"/>
      <c r="E29" s="30"/>
      <c r="F29" s="7"/>
      <c r="G29" s="8"/>
      <c r="H29" s="143"/>
      <c r="I29" s="30"/>
      <c r="J29" s="7" t="s">
        <v>487</v>
      </c>
      <c r="K29" s="8">
        <v>460</v>
      </c>
      <c r="L29" s="143"/>
      <c r="M29" s="30"/>
      <c r="N29" s="7"/>
      <c r="O29" s="8"/>
      <c r="P29" s="143"/>
      <c r="Q29" s="30"/>
      <c r="R29" s="7" t="s">
        <v>607</v>
      </c>
      <c r="S29" s="8">
        <v>280</v>
      </c>
      <c r="T29" s="143"/>
      <c r="U29" s="30"/>
      <c r="V29" s="7"/>
      <c r="W29" s="8"/>
      <c r="X29" s="143"/>
      <c r="Y29" s="30"/>
      <c r="Z29" s="7"/>
      <c r="AA29" s="8"/>
      <c r="AB29" s="143"/>
      <c r="AC29" s="5"/>
    </row>
    <row r="30" spans="1:32" ht="15" customHeight="1" x14ac:dyDescent="0.15">
      <c r="A30" s="30"/>
      <c r="B30" s="7"/>
      <c r="C30" s="8"/>
      <c r="D30" s="143"/>
      <c r="E30" s="30"/>
      <c r="F30" s="7"/>
      <c r="G30" s="8"/>
      <c r="H30" s="143"/>
      <c r="I30" s="30"/>
      <c r="J30" s="7"/>
      <c r="K30" s="8"/>
      <c r="L30" s="143"/>
      <c r="M30" s="30"/>
      <c r="N30" s="7"/>
      <c r="O30" s="8"/>
      <c r="P30" s="143"/>
      <c r="Q30" s="30"/>
      <c r="R30" s="7"/>
      <c r="S30" s="8"/>
      <c r="T30" s="143"/>
      <c r="U30" s="30"/>
      <c r="V30" s="7"/>
      <c r="W30" s="8"/>
      <c r="X30" s="143"/>
      <c r="Y30" s="30"/>
      <c r="Z30" s="7"/>
      <c r="AA30" s="8"/>
      <c r="AB30" s="143"/>
      <c r="AC30" s="5"/>
    </row>
    <row r="31" spans="1:32" ht="15" customHeight="1" x14ac:dyDescent="0.15">
      <c r="A31" s="30"/>
      <c r="B31" s="7"/>
      <c r="C31" s="8"/>
      <c r="D31" s="143"/>
      <c r="E31" s="30"/>
      <c r="F31" s="7"/>
      <c r="G31" s="8"/>
      <c r="H31" s="143"/>
      <c r="I31" s="30"/>
      <c r="J31" s="7"/>
      <c r="K31" s="8"/>
      <c r="L31" s="143"/>
      <c r="M31" s="30"/>
      <c r="N31" s="7"/>
      <c r="O31" s="8"/>
      <c r="P31" s="143"/>
      <c r="Q31" s="30"/>
      <c r="R31" s="7"/>
      <c r="S31" s="8"/>
      <c r="T31" s="143"/>
      <c r="U31" s="30"/>
      <c r="V31" s="7"/>
      <c r="W31" s="8"/>
      <c r="X31" s="143"/>
      <c r="Y31" s="30"/>
      <c r="Z31" s="7"/>
      <c r="AA31" s="8"/>
      <c r="AB31" s="143"/>
      <c r="AC31" s="5"/>
    </row>
    <row r="32" spans="1:32" ht="15" customHeight="1" x14ac:dyDescent="0.15">
      <c r="A32" s="65"/>
      <c r="B32" s="13" t="s">
        <v>78</v>
      </c>
      <c r="C32" s="11">
        <f>SUM(C23:C31)</f>
        <v>1610</v>
      </c>
      <c r="D32" s="12">
        <f>SUM(D23:D31)</f>
        <v>0</v>
      </c>
      <c r="E32" s="65"/>
      <c r="F32" s="13" t="s">
        <v>632</v>
      </c>
      <c r="G32" s="11">
        <f>SUM(G23:G31)</f>
        <v>50</v>
      </c>
      <c r="H32" s="12">
        <f>SUM(H23:H31)</f>
        <v>0</v>
      </c>
      <c r="I32" s="65"/>
      <c r="J32" s="13" t="s">
        <v>78</v>
      </c>
      <c r="K32" s="11">
        <f>SUM(K23:K31)</f>
        <v>720</v>
      </c>
      <c r="L32" s="12">
        <f>SUM(L23:L31)</f>
        <v>0</v>
      </c>
      <c r="M32" s="65"/>
      <c r="N32" s="13"/>
      <c r="O32" s="11"/>
      <c r="P32" s="12"/>
      <c r="Q32" s="65"/>
      <c r="R32" s="13" t="s">
        <v>218</v>
      </c>
      <c r="S32" s="11">
        <f>SUM(S23:S31)</f>
        <v>850</v>
      </c>
      <c r="T32" s="12">
        <f>SUM(T23:T31)</f>
        <v>0</v>
      </c>
      <c r="U32" s="65"/>
      <c r="V32" s="13"/>
      <c r="W32" s="11"/>
      <c r="X32" s="12"/>
      <c r="Y32" s="65"/>
      <c r="Z32" s="13"/>
      <c r="AA32" s="11"/>
      <c r="AB32" s="12"/>
      <c r="AC32" s="5"/>
    </row>
    <row r="33" spans="1:29" ht="15" customHeight="1" x14ac:dyDescent="0.15">
      <c r="A33" s="45"/>
      <c r="B33" s="61" t="s">
        <v>450</v>
      </c>
      <c r="C33" s="46"/>
      <c r="D33" s="47"/>
      <c r="E33" s="200"/>
      <c r="F33" s="60"/>
      <c r="G33" s="46"/>
      <c r="H33" s="47"/>
      <c r="I33" s="56"/>
      <c r="J33" s="56"/>
      <c r="K33" s="57" t="s">
        <v>448</v>
      </c>
      <c r="L33" s="58">
        <f>C41+G41+K41+O41+S41+W41+AA41</f>
        <v>1230</v>
      </c>
      <c r="M33" s="56"/>
      <c r="N33" s="56"/>
      <c r="O33" s="57" t="s">
        <v>449</v>
      </c>
      <c r="P33" s="201">
        <f>D41+H41+L41+P41+T41+X41+AB41</f>
        <v>0</v>
      </c>
      <c r="Q33" s="48"/>
      <c r="R33" s="49"/>
      <c r="S33" s="50"/>
      <c r="T33" s="51"/>
      <c r="U33" s="48"/>
      <c r="V33" s="49"/>
      <c r="W33" s="216"/>
      <c r="X33" s="217"/>
      <c r="Y33" s="48"/>
      <c r="Z33" s="216"/>
      <c r="AA33" s="216"/>
      <c r="AB33" s="206"/>
    </row>
    <row r="34" spans="1:29" ht="15" customHeight="1" x14ac:dyDescent="0.15">
      <c r="A34" s="36"/>
      <c r="B34" s="14"/>
      <c r="C34" s="15"/>
      <c r="D34" s="142"/>
      <c r="E34" s="36"/>
      <c r="F34" s="14" t="s">
        <v>327</v>
      </c>
      <c r="G34" s="15">
        <v>320</v>
      </c>
      <c r="H34" s="142"/>
      <c r="I34" s="36"/>
      <c r="J34" s="14"/>
      <c r="K34" s="15"/>
      <c r="L34" s="142"/>
      <c r="M34" s="36"/>
      <c r="N34" s="14"/>
      <c r="O34" s="15"/>
      <c r="P34" s="142"/>
      <c r="Q34" s="36"/>
      <c r="R34" s="14"/>
      <c r="S34" s="15"/>
      <c r="T34" s="142"/>
      <c r="U34" s="36"/>
      <c r="V34" s="14"/>
      <c r="W34" s="15"/>
      <c r="X34" s="142"/>
      <c r="Y34" s="36"/>
      <c r="Z34" s="14"/>
      <c r="AA34" s="15"/>
      <c r="AB34" s="142"/>
    </row>
    <row r="35" spans="1:29" ht="15" customHeight="1" x14ac:dyDescent="0.15">
      <c r="A35" s="38"/>
      <c r="B35" s="7"/>
      <c r="C35" s="8"/>
      <c r="D35" s="143"/>
      <c r="E35" s="36"/>
      <c r="F35" s="7" t="s">
        <v>328</v>
      </c>
      <c r="G35" s="8">
        <v>150</v>
      </c>
      <c r="H35" s="143"/>
      <c r="I35" s="38"/>
      <c r="J35" s="7"/>
      <c r="K35" s="8"/>
      <c r="L35" s="143"/>
      <c r="M35" s="38"/>
      <c r="N35" s="7"/>
      <c r="O35" s="8"/>
      <c r="P35" s="143"/>
      <c r="Q35" s="38"/>
      <c r="R35" s="7"/>
      <c r="S35" s="8"/>
      <c r="T35" s="143"/>
      <c r="U35" s="38"/>
      <c r="V35" s="7"/>
      <c r="W35" s="8"/>
      <c r="X35" s="143"/>
      <c r="Y35" s="38"/>
      <c r="Z35" s="7"/>
      <c r="AA35" s="8"/>
      <c r="AB35" s="143"/>
      <c r="AC35" s="79"/>
    </row>
    <row r="36" spans="1:29" ht="15" customHeight="1" x14ac:dyDescent="0.15">
      <c r="A36" s="39"/>
      <c r="B36" s="9"/>
      <c r="C36" s="10"/>
      <c r="D36" s="144"/>
      <c r="E36" s="39"/>
      <c r="F36" s="9"/>
      <c r="G36" s="10"/>
      <c r="H36" s="144"/>
      <c r="I36" s="39"/>
      <c r="J36" s="9"/>
      <c r="K36" s="10"/>
      <c r="L36" s="144"/>
      <c r="M36" s="39"/>
      <c r="N36" s="9"/>
      <c r="O36" s="10"/>
      <c r="P36" s="144"/>
      <c r="Q36" s="39"/>
      <c r="R36" s="159"/>
      <c r="S36" s="10"/>
      <c r="T36" s="144"/>
      <c r="U36" s="39"/>
      <c r="V36" s="9"/>
      <c r="W36" s="10"/>
      <c r="X36" s="144"/>
      <c r="Y36" s="39"/>
      <c r="Z36" s="9"/>
      <c r="AA36" s="10"/>
      <c r="AB36" s="144"/>
    </row>
    <row r="37" spans="1:29" ht="15" customHeight="1" x14ac:dyDescent="0.15">
      <c r="A37" s="295"/>
      <c r="B37" s="285"/>
      <c r="C37" s="286"/>
      <c r="D37" s="287"/>
      <c r="E37" s="295"/>
      <c r="F37" s="285" t="s">
        <v>329</v>
      </c>
      <c r="G37" s="286">
        <v>350</v>
      </c>
      <c r="H37" s="287"/>
      <c r="I37" s="295"/>
      <c r="J37" s="285"/>
      <c r="K37" s="286"/>
      <c r="L37" s="287"/>
      <c r="M37" s="295"/>
      <c r="N37" s="285"/>
      <c r="O37" s="286"/>
      <c r="P37" s="287"/>
      <c r="Q37" s="295"/>
      <c r="R37" s="285"/>
      <c r="S37" s="286"/>
      <c r="T37" s="287"/>
      <c r="U37" s="295"/>
      <c r="V37" s="285"/>
      <c r="W37" s="286"/>
      <c r="X37" s="287"/>
      <c r="Y37" s="295"/>
      <c r="Z37" s="285"/>
      <c r="AA37" s="286"/>
      <c r="AB37" s="287"/>
    </row>
    <row r="38" spans="1:29" ht="15" customHeight="1" x14ac:dyDescent="0.15">
      <c r="A38" s="36"/>
      <c r="B38" s="7"/>
      <c r="C38" s="8"/>
      <c r="D38" s="143"/>
      <c r="E38" s="36"/>
      <c r="F38" s="7" t="s">
        <v>330</v>
      </c>
      <c r="G38" s="8">
        <v>100</v>
      </c>
      <c r="H38" s="143"/>
      <c r="I38" s="38"/>
      <c r="J38" s="7"/>
      <c r="K38" s="8"/>
      <c r="L38" s="143"/>
      <c r="M38" s="160"/>
      <c r="N38" s="7"/>
      <c r="O38" s="8"/>
      <c r="P38" s="143"/>
      <c r="Q38" s="38"/>
      <c r="R38" s="7"/>
      <c r="S38" s="8"/>
      <c r="T38" s="143"/>
      <c r="U38" s="38"/>
      <c r="V38" s="7"/>
      <c r="W38" s="8"/>
      <c r="X38" s="143"/>
      <c r="Y38" s="38"/>
      <c r="Z38" s="7"/>
      <c r="AA38" s="8"/>
      <c r="AB38" s="143"/>
    </row>
    <row r="39" spans="1:29" ht="15" customHeight="1" x14ac:dyDescent="0.15">
      <c r="A39" s="38"/>
      <c r="B39" s="7"/>
      <c r="C39" s="8"/>
      <c r="D39" s="143"/>
      <c r="E39" s="36"/>
      <c r="F39" s="7" t="s">
        <v>485</v>
      </c>
      <c r="G39" s="8">
        <v>80</v>
      </c>
      <c r="H39" s="143"/>
      <c r="I39" s="36"/>
      <c r="J39" s="7" t="s">
        <v>331</v>
      </c>
      <c r="K39" s="8">
        <v>120</v>
      </c>
      <c r="L39" s="143"/>
      <c r="M39" s="38"/>
      <c r="N39" s="7"/>
      <c r="O39" s="8"/>
      <c r="P39" s="143"/>
      <c r="Q39" s="38"/>
      <c r="R39" s="7" t="s">
        <v>467</v>
      </c>
      <c r="S39" s="8">
        <v>110</v>
      </c>
      <c r="T39" s="143"/>
      <c r="U39" s="38"/>
      <c r="V39" s="7"/>
      <c r="W39" s="8"/>
      <c r="X39" s="143"/>
      <c r="Y39" s="38"/>
      <c r="Z39" s="7"/>
      <c r="AA39" s="8"/>
      <c r="AB39" s="143"/>
    </row>
    <row r="40" spans="1:29" ht="15" customHeight="1" x14ac:dyDescent="0.15">
      <c r="A40" s="38"/>
      <c r="B40" s="7"/>
      <c r="C40" s="8"/>
      <c r="D40" s="143"/>
      <c r="E40" s="36"/>
      <c r="F40" s="7"/>
      <c r="G40" s="8"/>
      <c r="H40" s="143"/>
      <c r="I40" s="38"/>
      <c r="J40" s="7"/>
      <c r="K40" s="8"/>
      <c r="L40" s="143"/>
      <c r="M40" s="38"/>
      <c r="N40" s="7"/>
      <c r="O40" s="8"/>
      <c r="P40" s="143"/>
      <c r="Q40" s="38"/>
      <c r="R40" s="7"/>
      <c r="S40" s="8"/>
      <c r="T40" s="143"/>
      <c r="U40" s="38"/>
      <c r="V40" s="7"/>
      <c r="W40" s="8"/>
      <c r="X40" s="143"/>
      <c r="Y40" s="38"/>
      <c r="Z40" s="7"/>
      <c r="AA40" s="8"/>
      <c r="AB40" s="143"/>
    </row>
    <row r="41" spans="1:29" ht="15" customHeight="1" x14ac:dyDescent="0.15">
      <c r="A41" s="65"/>
      <c r="B41" s="13"/>
      <c r="C41" s="11"/>
      <c r="D41" s="12"/>
      <c r="E41" s="65"/>
      <c r="F41" s="13" t="s">
        <v>218</v>
      </c>
      <c r="G41" s="11">
        <f>SUM(G34:G40)</f>
        <v>1000</v>
      </c>
      <c r="H41" s="12">
        <f>SUM(H34:H40)</f>
        <v>0</v>
      </c>
      <c r="I41" s="65"/>
      <c r="J41" s="13" t="s">
        <v>218</v>
      </c>
      <c r="K41" s="11">
        <f>SUM(K34:K40)</f>
        <v>120</v>
      </c>
      <c r="L41" s="12">
        <f>SUM(L34:L40)</f>
        <v>0</v>
      </c>
      <c r="M41" s="65"/>
      <c r="N41" s="13"/>
      <c r="O41" s="11"/>
      <c r="P41" s="12"/>
      <c r="Q41" s="65"/>
      <c r="R41" s="13" t="s">
        <v>267</v>
      </c>
      <c r="S41" s="11">
        <f>SUM(S34:S40)</f>
        <v>110</v>
      </c>
      <c r="T41" s="12">
        <f>SUM(T34:T40)</f>
        <v>0</v>
      </c>
      <c r="U41" s="65"/>
      <c r="V41" s="13"/>
      <c r="W41" s="11"/>
      <c r="X41" s="12"/>
      <c r="Y41" s="65"/>
      <c r="Z41" s="13"/>
      <c r="AA41" s="11"/>
      <c r="AB41" s="12"/>
    </row>
    <row r="42" spans="1:29" ht="15" customHeight="1" x14ac:dyDescent="0.15">
      <c r="A42" s="65"/>
      <c r="B42" s="13" t="s">
        <v>221</v>
      </c>
      <c r="C42" s="11">
        <f>C32+C41</f>
        <v>1610</v>
      </c>
      <c r="D42" s="12">
        <f>D32+D41</f>
        <v>0</v>
      </c>
      <c r="E42" s="65"/>
      <c r="F42" s="13" t="s">
        <v>221</v>
      </c>
      <c r="G42" s="11">
        <f>G32+G41</f>
        <v>1050</v>
      </c>
      <c r="H42" s="12">
        <f>H32+H41</f>
        <v>0</v>
      </c>
      <c r="I42" s="65"/>
      <c r="J42" s="13" t="s">
        <v>221</v>
      </c>
      <c r="K42" s="11">
        <f>K32+K41</f>
        <v>840</v>
      </c>
      <c r="L42" s="12">
        <f>L32+L41</f>
        <v>0</v>
      </c>
      <c r="M42" s="65"/>
      <c r="N42" s="13"/>
      <c r="O42" s="11"/>
      <c r="P42" s="12"/>
      <c r="Q42" s="65"/>
      <c r="R42" s="13" t="s">
        <v>221</v>
      </c>
      <c r="S42" s="11">
        <f>S32+S41</f>
        <v>960</v>
      </c>
      <c r="T42" s="12">
        <f>T32+T41</f>
        <v>0</v>
      </c>
      <c r="U42" s="65"/>
      <c r="V42" s="13"/>
      <c r="W42" s="11"/>
      <c r="X42" s="12"/>
      <c r="Y42" s="65"/>
      <c r="Z42" s="13"/>
      <c r="AA42" s="11"/>
      <c r="AB42" s="12"/>
      <c r="AC42" s="5"/>
    </row>
    <row r="43" spans="1:29" ht="15" customHeight="1" x14ac:dyDescent="0.15">
      <c r="B43" s="52" t="s">
        <v>317</v>
      </c>
      <c r="S43" s="66"/>
      <c r="W43" s="66"/>
      <c r="Y43" s="2"/>
      <c r="Z43" s="6"/>
      <c r="AA43" s="6"/>
      <c r="AB43" s="67" t="s">
        <v>598</v>
      </c>
    </row>
    <row r="44" spans="1:29" ht="15" customHeight="1" x14ac:dyDescent="0.15">
      <c r="B44" s="52" t="s">
        <v>637</v>
      </c>
    </row>
    <row r="45" spans="1:29" ht="15" customHeight="1" x14ac:dyDescent="0.15">
      <c r="B45" s="52"/>
    </row>
    <row r="46" spans="1:29" ht="15" customHeight="1" x14ac:dyDescent="0.15">
      <c r="B46" s="52"/>
    </row>
    <row r="47" spans="1:29" ht="15" customHeight="1" x14ac:dyDescent="0.15">
      <c r="B47" s="52"/>
    </row>
  </sheetData>
  <sheetProtection algorithmName="SHA-512" hashValue="PHTXKK1bqt8m/KMFi6+Wcas1FuGxkxc/sZeYsIcX3Jp5KSuLMj+SFSaHiqy0CYhFp21OsqgJYe+cr5dWa/C79g==" saltValue="qGpP/rwQXZDZcxRxjYFUjQ==" spinCount="100000" sheet="1" objects="1" scenarios="1"/>
  <phoneticPr fontId="2"/>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8"/>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2026年1月</v>
      </c>
    </row>
    <row r="2" spans="1:30" ht="15" customHeight="1" x14ac:dyDescent="0.15">
      <c r="AB2" s="109" t="str">
        <f>山口1!AB2</f>
        <v>山口県部数表</v>
      </c>
    </row>
    <row r="3" spans="1:30" ht="15" customHeight="1" x14ac:dyDescent="0.15">
      <c r="AB3" s="110" t="s">
        <v>419</v>
      </c>
    </row>
    <row r="4" spans="1:30" ht="5.0999999999999996" customHeight="1" x14ac:dyDescent="0.15"/>
    <row r="5" spans="1:30" ht="14.4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319" t="s">
        <v>233</v>
      </c>
      <c r="S5" s="63" t="s">
        <v>65</v>
      </c>
      <c r="T5" s="64" t="s">
        <v>66</v>
      </c>
      <c r="U5" s="62"/>
      <c r="V5" s="319" t="s">
        <v>315</v>
      </c>
      <c r="W5" s="63" t="s">
        <v>65</v>
      </c>
      <c r="X5" s="64" t="s">
        <v>66</v>
      </c>
      <c r="Y5" s="62"/>
      <c r="Z5" s="55" t="s">
        <v>45</v>
      </c>
      <c r="AA5" s="63" t="s">
        <v>65</v>
      </c>
      <c r="AB5" s="64" t="s">
        <v>66</v>
      </c>
      <c r="AC5" s="54">
        <v>5</v>
      </c>
      <c r="AD5" s="4"/>
    </row>
    <row r="6" spans="1:30" ht="14.45" customHeight="1" x14ac:dyDescent="0.15">
      <c r="A6" s="45"/>
      <c r="B6" s="60" t="s">
        <v>358</v>
      </c>
      <c r="C6" s="46"/>
      <c r="D6" s="47"/>
      <c r="E6" s="200"/>
      <c r="F6" s="60"/>
      <c r="G6" s="46"/>
      <c r="H6" s="47"/>
      <c r="I6" s="56"/>
      <c r="J6" s="56"/>
      <c r="K6" s="57" t="s">
        <v>128</v>
      </c>
      <c r="L6" s="58">
        <f>C29+G29+K29+O29+S29++W29+AA29</f>
        <v>9000</v>
      </c>
      <c r="M6" s="56"/>
      <c r="N6" s="56"/>
      <c r="O6" s="57" t="s">
        <v>127</v>
      </c>
      <c r="P6" s="201">
        <f>D29+H29+L29+P29+T29+X29+AB29</f>
        <v>0</v>
      </c>
      <c r="Q6" s="48"/>
      <c r="R6" s="49"/>
      <c r="S6" s="50"/>
      <c r="T6" s="300"/>
      <c r="U6" s="301"/>
      <c r="V6" s="302"/>
      <c r="W6" s="303"/>
      <c r="X6" s="304"/>
      <c r="Y6" s="301"/>
      <c r="Z6" s="303"/>
      <c r="AA6" s="303"/>
      <c r="AB6" s="206"/>
    </row>
    <row r="7" spans="1:30" ht="14.45" customHeight="1" x14ac:dyDescent="0.15">
      <c r="A7" s="45"/>
      <c r="B7" s="61" t="s">
        <v>367</v>
      </c>
      <c r="C7" s="46"/>
      <c r="D7" s="47"/>
      <c r="E7" s="200"/>
      <c r="F7" s="60"/>
      <c r="G7" s="46"/>
      <c r="H7" s="47"/>
      <c r="I7" s="56"/>
      <c r="J7" s="56"/>
      <c r="K7" s="57" t="s">
        <v>359</v>
      </c>
      <c r="L7" s="58">
        <f>C14+G14+K14+O14+S14++W14+AA14</f>
        <v>7070</v>
      </c>
      <c r="M7" s="56"/>
      <c r="N7" s="56"/>
      <c r="O7" s="57" t="s">
        <v>360</v>
      </c>
      <c r="P7" s="201">
        <f>D14+H14+L14+P14+T14+X14+AB14</f>
        <v>0</v>
      </c>
      <c r="Q7" s="48"/>
      <c r="R7" s="49"/>
      <c r="S7" s="50"/>
      <c r="T7" s="51"/>
      <c r="U7" s="48"/>
      <c r="V7" s="49"/>
      <c r="W7" s="216"/>
      <c r="X7" s="217"/>
      <c r="Y7" s="48"/>
      <c r="Z7" s="216"/>
      <c r="AA7" s="216"/>
      <c r="AB7" s="206"/>
      <c r="AC7" s="68" t="s">
        <v>333</v>
      </c>
    </row>
    <row r="8" spans="1:30" ht="14.45" customHeight="1" x14ac:dyDescent="0.15">
      <c r="A8" s="30"/>
      <c r="B8" s="7" t="s">
        <v>620</v>
      </c>
      <c r="C8" s="8">
        <v>2730</v>
      </c>
      <c r="D8" s="143"/>
      <c r="E8" s="38"/>
      <c r="F8" s="7" t="s">
        <v>513</v>
      </c>
      <c r="G8" s="24">
        <v>2180</v>
      </c>
      <c r="H8" s="143"/>
      <c r="I8" s="30"/>
      <c r="J8" s="7" t="s">
        <v>513</v>
      </c>
      <c r="K8" s="24">
        <v>940</v>
      </c>
      <c r="L8" s="143"/>
      <c r="M8" s="30"/>
      <c r="N8" s="7"/>
      <c r="O8" s="24"/>
      <c r="P8" s="143"/>
      <c r="Q8" s="30"/>
      <c r="R8" s="7" t="s">
        <v>333</v>
      </c>
      <c r="S8" s="24">
        <v>440</v>
      </c>
      <c r="T8" s="143"/>
      <c r="U8" s="30"/>
      <c r="V8" s="7"/>
      <c r="W8" s="24"/>
      <c r="X8" s="143"/>
      <c r="Y8" s="30"/>
      <c r="Z8" s="7"/>
      <c r="AA8" s="24"/>
      <c r="AB8" s="143"/>
      <c r="AC8" s="68" t="s">
        <v>235</v>
      </c>
    </row>
    <row r="9" spans="1:30" ht="14.45" customHeight="1" x14ac:dyDescent="0.15">
      <c r="A9" s="30"/>
      <c r="B9" s="7"/>
      <c r="C9" s="8"/>
      <c r="D9" s="143"/>
      <c r="E9" s="30"/>
      <c r="F9" s="70"/>
      <c r="G9" s="8"/>
      <c r="H9" s="143"/>
      <c r="I9" s="30"/>
      <c r="J9" s="7"/>
      <c r="K9" s="8"/>
      <c r="L9" s="143"/>
      <c r="M9" s="30"/>
      <c r="N9" s="7"/>
      <c r="O9" s="8"/>
      <c r="P9" s="143"/>
      <c r="Q9" s="30"/>
      <c r="R9" s="70"/>
      <c r="S9" s="8"/>
      <c r="T9" s="143"/>
      <c r="U9" s="30"/>
      <c r="V9" s="7"/>
      <c r="W9" s="8"/>
      <c r="X9" s="143"/>
      <c r="Y9" s="30"/>
      <c r="Z9" s="7"/>
      <c r="AA9" s="8"/>
      <c r="AB9" s="143"/>
    </row>
    <row r="10" spans="1:30" ht="14.45" customHeight="1" x14ac:dyDescent="0.15">
      <c r="A10" s="30"/>
      <c r="B10" s="7"/>
      <c r="C10" s="8"/>
      <c r="D10" s="143"/>
      <c r="E10" s="30"/>
      <c r="F10" s="7"/>
      <c r="G10" s="8"/>
      <c r="H10" s="143"/>
      <c r="I10" s="30"/>
      <c r="J10" s="7"/>
      <c r="K10" s="8"/>
      <c r="L10" s="143"/>
      <c r="M10" s="30"/>
      <c r="N10" s="7"/>
      <c r="O10" s="8"/>
      <c r="P10" s="143"/>
      <c r="Q10" s="30"/>
      <c r="R10" s="7" t="s">
        <v>622</v>
      </c>
      <c r="S10" s="8">
        <v>320</v>
      </c>
      <c r="T10" s="143"/>
      <c r="U10" s="30"/>
      <c r="V10" s="7"/>
      <c r="W10" s="8"/>
      <c r="X10" s="143"/>
      <c r="Y10" s="30"/>
      <c r="Z10" s="7"/>
      <c r="AA10" s="8"/>
      <c r="AB10" s="143"/>
      <c r="AC10" s="44" t="s">
        <v>135</v>
      </c>
    </row>
    <row r="11" spans="1:30" ht="14.45" customHeight="1" x14ac:dyDescent="0.15">
      <c r="A11" s="30"/>
      <c r="B11" s="7"/>
      <c r="C11" s="8"/>
      <c r="D11" s="143"/>
      <c r="E11" s="30"/>
      <c r="F11" s="7"/>
      <c r="G11" s="8"/>
      <c r="H11" s="143"/>
      <c r="I11" s="30"/>
      <c r="J11" s="7"/>
      <c r="K11" s="8"/>
      <c r="L11" s="143"/>
      <c r="M11" s="30"/>
      <c r="N11" s="7"/>
      <c r="O11" s="8"/>
      <c r="P11" s="143"/>
      <c r="Q11" s="30"/>
      <c r="R11" s="7"/>
      <c r="S11" s="8"/>
      <c r="T11" s="143"/>
      <c r="U11" s="30"/>
      <c r="V11" s="7"/>
      <c r="W11" s="8"/>
      <c r="X11" s="143"/>
      <c r="Y11" s="30"/>
      <c r="Z11" s="7"/>
      <c r="AA11" s="8"/>
      <c r="AB11" s="143"/>
      <c r="AC11" s="44" t="s">
        <v>136</v>
      </c>
    </row>
    <row r="12" spans="1:30" ht="14.45" customHeight="1" x14ac:dyDescent="0.15">
      <c r="A12" s="30"/>
      <c r="B12" s="7"/>
      <c r="C12" s="24"/>
      <c r="D12" s="143"/>
      <c r="E12" s="30"/>
      <c r="F12" s="7"/>
      <c r="G12" s="8"/>
      <c r="H12" s="143"/>
      <c r="I12" s="30"/>
      <c r="J12" s="7" t="s">
        <v>500</v>
      </c>
      <c r="K12" s="8">
        <v>100</v>
      </c>
      <c r="L12" s="143"/>
      <c r="M12" s="30"/>
      <c r="N12" s="7"/>
      <c r="O12" s="8"/>
      <c r="P12" s="143"/>
      <c r="Q12" s="30"/>
      <c r="R12" s="7"/>
      <c r="S12" s="8"/>
      <c r="T12" s="143"/>
      <c r="U12" s="30"/>
      <c r="V12" s="7"/>
      <c r="W12" s="8"/>
      <c r="X12" s="143"/>
      <c r="Y12" s="30"/>
      <c r="Z12" s="7"/>
      <c r="AA12" s="8"/>
      <c r="AB12" s="143"/>
      <c r="AC12" s="44" t="s">
        <v>137</v>
      </c>
    </row>
    <row r="13" spans="1:30" ht="14.45" customHeight="1" x14ac:dyDescent="0.15">
      <c r="A13" s="31"/>
      <c r="B13" s="7"/>
      <c r="C13" s="8"/>
      <c r="D13" s="143"/>
      <c r="E13" s="30"/>
      <c r="F13" s="7" t="s">
        <v>332</v>
      </c>
      <c r="G13" s="8">
        <v>270</v>
      </c>
      <c r="H13" s="143"/>
      <c r="I13" s="30"/>
      <c r="J13" s="7"/>
      <c r="K13" s="8"/>
      <c r="L13" s="143"/>
      <c r="M13" s="30"/>
      <c r="N13" s="7"/>
      <c r="O13" s="8"/>
      <c r="P13" s="143"/>
      <c r="Q13" s="30"/>
      <c r="R13" s="7" t="s">
        <v>242</v>
      </c>
      <c r="S13" s="8">
        <v>90</v>
      </c>
      <c r="T13" s="143"/>
      <c r="U13" s="30"/>
      <c r="V13" s="7"/>
      <c r="W13" s="8"/>
      <c r="X13" s="143"/>
      <c r="Y13" s="30"/>
      <c r="Z13" s="7"/>
      <c r="AA13" s="8"/>
      <c r="AB13" s="143"/>
    </row>
    <row r="14" spans="1:30" ht="14.45" customHeight="1" x14ac:dyDescent="0.15">
      <c r="A14" s="65"/>
      <c r="B14" s="13" t="s">
        <v>78</v>
      </c>
      <c r="C14" s="11">
        <f>SUM(C8:C13)</f>
        <v>2730</v>
      </c>
      <c r="D14" s="12">
        <f>SUM(D8:D13)</f>
        <v>0</v>
      </c>
      <c r="E14" s="65"/>
      <c r="F14" s="13" t="s">
        <v>78</v>
      </c>
      <c r="G14" s="11">
        <f>SUM(G8:G13)</f>
        <v>2450</v>
      </c>
      <c r="H14" s="12">
        <f>SUM(H8:H13)</f>
        <v>0</v>
      </c>
      <c r="I14" s="65"/>
      <c r="J14" s="13" t="s">
        <v>78</v>
      </c>
      <c r="K14" s="11">
        <f>SUM(K8:K13)</f>
        <v>1040</v>
      </c>
      <c r="L14" s="12">
        <f>SUM(L8:L13)</f>
        <v>0</v>
      </c>
      <c r="M14" s="65"/>
      <c r="N14" s="13"/>
      <c r="O14" s="11"/>
      <c r="P14" s="12"/>
      <c r="Q14" s="65"/>
      <c r="R14" s="13" t="s">
        <v>78</v>
      </c>
      <c r="S14" s="11">
        <f>SUM(S8:S13)</f>
        <v>850</v>
      </c>
      <c r="T14" s="12">
        <f>SUM(T8:T13)</f>
        <v>0</v>
      </c>
      <c r="U14" s="65"/>
      <c r="V14" s="13"/>
      <c r="W14" s="11"/>
      <c r="X14" s="12"/>
      <c r="Y14" s="65"/>
      <c r="Z14" s="13"/>
      <c r="AA14" s="11"/>
      <c r="AB14" s="12"/>
    </row>
    <row r="15" spans="1:30" s="73" customFormat="1" ht="14.45" customHeight="1" x14ac:dyDescent="0.15">
      <c r="A15" s="45"/>
      <c r="B15" s="61" t="s">
        <v>354</v>
      </c>
      <c r="C15" s="46"/>
      <c r="D15" s="47"/>
      <c r="E15" s="200"/>
      <c r="F15" s="60"/>
      <c r="G15" s="46"/>
      <c r="H15" s="47"/>
      <c r="I15" s="56"/>
      <c r="J15" s="56"/>
      <c r="K15" s="57" t="s">
        <v>355</v>
      </c>
      <c r="L15" s="58">
        <f>C28+G28+K28+O28+S28+W28+AA28</f>
        <v>1930</v>
      </c>
      <c r="M15" s="56"/>
      <c r="N15" s="56"/>
      <c r="O15" s="57" t="s">
        <v>356</v>
      </c>
      <c r="P15" s="201">
        <f>D28+H28+L28+P28+T28+X28+AB28</f>
        <v>0</v>
      </c>
      <c r="Q15" s="48"/>
      <c r="R15" s="49"/>
      <c r="S15" s="50"/>
      <c r="T15" s="51"/>
      <c r="U15" s="48"/>
      <c r="V15" s="49"/>
      <c r="W15" s="216"/>
      <c r="X15" s="217"/>
      <c r="Y15" s="48"/>
      <c r="Z15" s="216"/>
      <c r="AA15" s="216"/>
      <c r="AB15" s="206"/>
      <c r="AC15" s="44"/>
    </row>
    <row r="16" spans="1:30" s="73" customFormat="1" ht="14.45" customHeight="1" x14ac:dyDescent="0.15">
      <c r="A16" s="30"/>
      <c r="B16" s="7" t="s">
        <v>138</v>
      </c>
      <c r="C16" s="8">
        <v>100</v>
      </c>
      <c r="D16" s="143"/>
      <c r="E16" s="30"/>
      <c r="F16" s="7" t="s">
        <v>138</v>
      </c>
      <c r="G16" s="8">
        <v>70</v>
      </c>
      <c r="H16" s="143"/>
      <c r="I16" s="30"/>
      <c r="J16" s="7" t="s">
        <v>501</v>
      </c>
      <c r="K16" s="8">
        <v>50</v>
      </c>
      <c r="L16" s="143"/>
      <c r="M16" s="30"/>
      <c r="N16" s="7"/>
      <c r="O16" s="8"/>
      <c r="P16" s="143"/>
      <c r="Q16" s="30"/>
      <c r="R16" s="7" t="s">
        <v>486</v>
      </c>
      <c r="S16" s="8">
        <v>60</v>
      </c>
      <c r="T16" s="143"/>
      <c r="U16" s="30"/>
      <c r="V16" s="7"/>
      <c r="W16" s="8"/>
      <c r="X16" s="143"/>
      <c r="Y16" s="30"/>
      <c r="Z16" s="7"/>
      <c r="AA16" s="8"/>
      <c r="AB16" s="143"/>
      <c r="AC16" s="44"/>
    </row>
    <row r="17" spans="1:30" s="73" customFormat="1" ht="14.45" customHeight="1" x14ac:dyDescent="0.15">
      <c r="A17" s="31"/>
      <c r="B17" s="9"/>
      <c r="C17" s="10"/>
      <c r="D17" s="144"/>
      <c r="E17" s="31"/>
      <c r="F17" s="9" t="s">
        <v>497</v>
      </c>
      <c r="G17" s="10">
        <v>60</v>
      </c>
      <c r="H17" s="144"/>
      <c r="I17" s="31"/>
      <c r="J17" s="9"/>
      <c r="K17" s="10"/>
      <c r="L17" s="144"/>
      <c r="M17" s="31"/>
      <c r="N17" s="9"/>
      <c r="O17" s="10"/>
      <c r="P17" s="144"/>
      <c r="Q17" s="31"/>
      <c r="R17" s="9" t="s">
        <v>409</v>
      </c>
      <c r="S17" s="10">
        <v>60</v>
      </c>
      <c r="T17" s="144"/>
      <c r="U17" s="31"/>
      <c r="V17" s="9"/>
      <c r="W17" s="10"/>
      <c r="X17" s="144"/>
      <c r="Y17" s="31"/>
      <c r="Z17" s="9"/>
      <c r="AA17" s="10"/>
      <c r="AB17" s="144"/>
      <c r="AC17" s="44"/>
    </row>
    <row r="18" spans="1:30" s="73" customFormat="1" ht="14.45" customHeight="1" x14ac:dyDescent="0.15">
      <c r="A18" s="284"/>
      <c r="B18" s="285" t="s">
        <v>498</v>
      </c>
      <c r="C18" s="286">
        <v>130</v>
      </c>
      <c r="D18" s="287"/>
      <c r="E18" s="284"/>
      <c r="F18" s="285" t="s">
        <v>499</v>
      </c>
      <c r="G18" s="286">
        <v>60</v>
      </c>
      <c r="H18" s="287"/>
      <c r="I18" s="284"/>
      <c r="J18" s="285" t="s">
        <v>139</v>
      </c>
      <c r="K18" s="286">
        <v>30</v>
      </c>
      <c r="L18" s="287"/>
      <c r="M18" s="284"/>
      <c r="N18" s="285"/>
      <c r="O18" s="286"/>
      <c r="P18" s="287"/>
      <c r="Q18" s="284"/>
      <c r="R18" s="285" t="s">
        <v>139</v>
      </c>
      <c r="S18" s="286">
        <v>90</v>
      </c>
      <c r="T18" s="287"/>
      <c r="U18" s="284"/>
      <c r="V18" s="285"/>
      <c r="W18" s="286"/>
      <c r="X18" s="287"/>
      <c r="Y18" s="284"/>
      <c r="Z18" s="285"/>
      <c r="AA18" s="286"/>
      <c r="AB18" s="287"/>
      <c r="AC18" s="44"/>
    </row>
    <row r="19" spans="1:30" s="73" customFormat="1" ht="14.45" customHeight="1" x14ac:dyDescent="0.15">
      <c r="A19" s="31"/>
      <c r="B19" s="9"/>
      <c r="C19" s="9"/>
      <c r="D19" s="144"/>
      <c r="E19" s="31"/>
      <c r="F19" s="9" t="s">
        <v>338</v>
      </c>
      <c r="G19" s="10">
        <v>60</v>
      </c>
      <c r="H19" s="144"/>
      <c r="I19" s="31"/>
      <c r="J19" s="9"/>
      <c r="K19" s="10"/>
      <c r="L19" s="144"/>
      <c r="M19" s="31"/>
      <c r="N19" s="9"/>
      <c r="O19" s="10"/>
      <c r="P19" s="144"/>
      <c r="Q19" s="31"/>
      <c r="R19" s="9" t="s">
        <v>377</v>
      </c>
      <c r="S19" s="10">
        <v>50</v>
      </c>
      <c r="T19" s="144"/>
      <c r="U19" s="31"/>
      <c r="V19" s="9"/>
      <c r="W19" s="10"/>
      <c r="X19" s="144"/>
      <c r="Y19" s="31"/>
      <c r="Z19" s="9"/>
      <c r="AA19" s="10"/>
      <c r="AB19" s="144"/>
      <c r="AC19" s="44"/>
    </row>
    <row r="20" spans="1:30" s="73" customFormat="1" ht="14.45" customHeight="1" x14ac:dyDescent="0.15">
      <c r="A20" s="284"/>
      <c r="B20" s="285" t="s">
        <v>140</v>
      </c>
      <c r="C20" s="286">
        <v>90</v>
      </c>
      <c r="D20" s="287"/>
      <c r="E20" s="284"/>
      <c r="F20" s="285" t="s">
        <v>339</v>
      </c>
      <c r="G20" s="286">
        <v>60</v>
      </c>
      <c r="H20" s="287"/>
      <c r="I20" s="295"/>
      <c r="J20" s="285"/>
      <c r="K20" s="286"/>
      <c r="L20" s="287"/>
      <c r="M20" s="299"/>
      <c r="N20" s="285"/>
      <c r="O20" s="286"/>
      <c r="P20" s="287"/>
      <c r="Q20" s="295"/>
      <c r="R20" s="285" t="s">
        <v>410</v>
      </c>
      <c r="S20" s="286">
        <v>40</v>
      </c>
      <c r="T20" s="287"/>
      <c r="U20" s="295"/>
      <c r="V20" s="285"/>
      <c r="W20" s="286"/>
      <c r="X20" s="287"/>
      <c r="Y20" s="295"/>
      <c r="Z20" s="285"/>
      <c r="AA20" s="286"/>
      <c r="AB20" s="287"/>
      <c r="AC20" s="44"/>
    </row>
    <row r="21" spans="1:30" s="73" customFormat="1" ht="14.45" customHeight="1" x14ac:dyDescent="0.15">
      <c r="A21" s="31"/>
      <c r="B21" s="322" t="s">
        <v>520</v>
      </c>
      <c r="C21" s="10"/>
      <c r="D21" s="144"/>
      <c r="E21" s="31"/>
      <c r="F21" s="328"/>
      <c r="G21" s="10"/>
      <c r="H21" s="144"/>
      <c r="I21" s="39"/>
      <c r="J21" s="9"/>
      <c r="K21" s="10"/>
      <c r="L21" s="144"/>
      <c r="M21" s="39"/>
      <c r="N21" s="9"/>
      <c r="O21" s="10"/>
      <c r="P21" s="144"/>
      <c r="Q21" s="39"/>
      <c r="R21" s="9"/>
      <c r="S21" s="10"/>
      <c r="T21" s="144"/>
      <c r="U21" s="39"/>
      <c r="V21" s="9"/>
      <c r="W21" s="10"/>
      <c r="X21" s="144"/>
      <c r="Y21" s="39"/>
      <c r="Z21" s="9"/>
      <c r="AA21" s="10"/>
      <c r="AB21" s="144"/>
      <c r="AC21" s="44"/>
    </row>
    <row r="22" spans="1:30" s="73" customFormat="1" ht="14.45" customHeight="1" x14ac:dyDescent="0.15">
      <c r="A22" s="31"/>
      <c r="B22" s="9"/>
      <c r="C22" s="10"/>
      <c r="D22" s="144"/>
      <c r="E22" s="31"/>
      <c r="F22" s="321" t="s">
        <v>340</v>
      </c>
      <c r="G22" s="10">
        <v>80</v>
      </c>
      <c r="H22" s="144"/>
      <c r="I22" s="39"/>
      <c r="J22" s="9"/>
      <c r="K22" s="10"/>
      <c r="L22" s="144"/>
      <c r="M22" s="39"/>
      <c r="N22" s="9"/>
      <c r="O22" s="10"/>
      <c r="P22" s="144"/>
      <c r="Q22" s="39"/>
      <c r="R22" s="9" t="s">
        <v>411</v>
      </c>
      <c r="S22" s="10">
        <v>60</v>
      </c>
      <c r="T22" s="144"/>
      <c r="U22" s="39"/>
      <c r="V22" s="9"/>
      <c r="W22" s="10"/>
      <c r="X22" s="144"/>
      <c r="Y22" s="39"/>
      <c r="Z22" s="9"/>
      <c r="AA22" s="10"/>
      <c r="AB22" s="144"/>
      <c r="AC22" s="44"/>
    </row>
    <row r="23" spans="1:30" s="73" customFormat="1" ht="14.45" customHeight="1" x14ac:dyDescent="0.15">
      <c r="A23" s="295"/>
      <c r="B23" s="285"/>
      <c r="C23" s="286"/>
      <c r="D23" s="287"/>
      <c r="E23" s="284"/>
      <c r="F23" s="285" t="s">
        <v>341</v>
      </c>
      <c r="G23" s="286">
        <v>100</v>
      </c>
      <c r="H23" s="287"/>
      <c r="I23" s="295"/>
      <c r="J23" s="285"/>
      <c r="K23" s="286"/>
      <c r="L23" s="287"/>
      <c r="M23" s="295"/>
      <c r="N23" s="285"/>
      <c r="O23" s="286"/>
      <c r="P23" s="287"/>
      <c r="Q23" s="295"/>
      <c r="R23" s="285" t="s">
        <v>378</v>
      </c>
      <c r="S23" s="286">
        <v>50</v>
      </c>
      <c r="T23" s="287"/>
      <c r="U23" s="295"/>
      <c r="V23" s="285"/>
      <c r="W23" s="286"/>
      <c r="X23" s="287"/>
      <c r="Y23" s="295"/>
      <c r="Z23" s="285"/>
      <c r="AA23" s="286"/>
      <c r="AB23" s="287"/>
      <c r="AC23" s="44"/>
    </row>
    <row r="24" spans="1:30" s="73" customFormat="1" ht="14.45" customHeight="1" x14ac:dyDescent="0.15">
      <c r="A24" s="39"/>
      <c r="B24" s="9"/>
      <c r="C24" s="10"/>
      <c r="D24" s="144"/>
      <c r="E24" s="31"/>
      <c r="F24" s="9" t="s">
        <v>342</v>
      </c>
      <c r="G24" s="10">
        <v>120</v>
      </c>
      <c r="H24" s="144"/>
      <c r="I24" s="39"/>
      <c r="J24" s="9"/>
      <c r="K24" s="10"/>
      <c r="L24" s="144"/>
      <c r="M24" s="39"/>
      <c r="N24" s="9"/>
      <c r="O24" s="10"/>
      <c r="P24" s="144"/>
      <c r="Q24" s="39"/>
      <c r="R24" s="9" t="s">
        <v>379</v>
      </c>
      <c r="S24" s="10">
        <v>40</v>
      </c>
      <c r="T24" s="144"/>
      <c r="U24" s="39"/>
      <c r="V24" s="9"/>
      <c r="W24" s="10"/>
      <c r="X24" s="144"/>
      <c r="Y24" s="39"/>
      <c r="Z24" s="9"/>
      <c r="AA24" s="10"/>
      <c r="AB24" s="144"/>
      <c r="AC24" s="44"/>
    </row>
    <row r="25" spans="1:30" s="73" customFormat="1" ht="14.45" customHeight="1" x14ac:dyDescent="0.15">
      <c r="A25" s="290"/>
      <c r="B25" s="291"/>
      <c r="C25" s="294"/>
      <c r="D25" s="292"/>
      <c r="E25" s="290"/>
      <c r="F25" s="291"/>
      <c r="G25" s="294"/>
      <c r="H25" s="292"/>
      <c r="I25" s="293"/>
      <c r="J25" s="291"/>
      <c r="K25" s="294"/>
      <c r="L25" s="292"/>
      <c r="M25" s="293"/>
      <c r="N25" s="291"/>
      <c r="O25" s="294"/>
      <c r="P25" s="292"/>
      <c r="Q25" s="293"/>
      <c r="R25" s="291"/>
      <c r="S25" s="294"/>
      <c r="T25" s="292"/>
      <c r="U25" s="293"/>
      <c r="V25" s="291"/>
      <c r="W25" s="294"/>
      <c r="X25" s="292"/>
      <c r="Y25" s="293"/>
      <c r="Z25" s="291"/>
      <c r="AA25" s="294"/>
      <c r="AB25" s="292"/>
      <c r="AC25" s="44"/>
    </row>
    <row r="26" spans="1:30" s="73" customFormat="1" ht="14.45" customHeight="1" x14ac:dyDescent="0.15">
      <c r="A26" s="284"/>
      <c r="B26" s="285" t="s">
        <v>621</v>
      </c>
      <c r="C26" s="286">
        <v>250</v>
      </c>
      <c r="D26" s="287"/>
      <c r="E26" s="284"/>
      <c r="F26" s="285"/>
      <c r="G26" s="286"/>
      <c r="H26" s="287"/>
      <c r="I26" s="295"/>
      <c r="J26" s="285"/>
      <c r="K26" s="286"/>
      <c r="L26" s="287"/>
      <c r="M26" s="295"/>
      <c r="N26" s="285"/>
      <c r="O26" s="286"/>
      <c r="P26" s="287"/>
      <c r="Q26" s="295"/>
      <c r="R26" s="285" t="s">
        <v>623</v>
      </c>
      <c r="S26" s="286">
        <v>110</v>
      </c>
      <c r="T26" s="287"/>
      <c r="U26" s="295"/>
      <c r="V26" s="285"/>
      <c r="W26" s="286"/>
      <c r="X26" s="287"/>
      <c r="Y26" s="295"/>
      <c r="Z26" s="285"/>
      <c r="AA26" s="286"/>
      <c r="AB26" s="287"/>
      <c r="AC26" s="44"/>
    </row>
    <row r="27" spans="1:30" s="73" customFormat="1" ht="14.45" customHeight="1" x14ac:dyDescent="0.15">
      <c r="A27" s="34"/>
      <c r="B27" s="17"/>
      <c r="C27" s="17"/>
      <c r="D27" s="145"/>
      <c r="E27" s="30"/>
      <c r="F27" s="16" t="s">
        <v>343</v>
      </c>
      <c r="G27" s="17">
        <v>60</v>
      </c>
      <c r="H27" s="145"/>
      <c r="I27" s="37"/>
      <c r="J27" s="16"/>
      <c r="K27" s="17"/>
      <c r="L27" s="145"/>
      <c r="M27" s="30"/>
      <c r="N27" s="16"/>
      <c r="O27" s="17"/>
      <c r="P27" s="145"/>
      <c r="Q27" s="37"/>
      <c r="R27" s="16" t="s">
        <v>380</v>
      </c>
      <c r="S27" s="17">
        <v>50</v>
      </c>
      <c r="T27" s="145"/>
      <c r="U27" s="37"/>
      <c r="V27" s="16"/>
      <c r="W27" s="17"/>
      <c r="X27" s="145"/>
      <c r="Y27" s="37"/>
      <c r="Z27" s="16"/>
      <c r="AA27" s="17"/>
      <c r="AB27" s="145"/>
      <c r="AC27" s="44"/>
    </row>
    <row r="28" spans="1:30" s="73" customFormat="1" ht="14.45" customHeight="1" x14ac:dyDescent="0.15">
      <c r="A28" s="32"/>
      <c r="B28" s="13" t="s">
        <v>74</v>
      </c>
      <c r="C28" s="11">
        <f>SUM(C16:C27)</f>
        <v>570</v>
      </c>
      <c r="D28" s="12">
        <f>SUM(D16:D27)</f>
        <v>0</v>
      </c>
      <c r="E28" s="32"/>
      <c r="F28" s="13" t="s">
        <v>74</v>
      </c>
      <c r="G28" s="11">
        <f>SUM(G16:G27)</f>
        <v>670</v>
      </c>
      <c r="H28" s="12">
        <f>SUM(H16:H27)</f>
        <v>0</v>
      </c>
      <c r="I28" s="32"/>
      <c r="J28" s="13" t="s">
        <v>74</v>
      </c>
      <c r="K28" s="11">
        <f>SUM(K16:K27)</f>
        <v>80</v>
      </c>
      <c r="L28" s="12">
        <f>SUM(L16:L27)</f>
        <v>0</v>
      </c>
      <c r="M28" s="32"/>
      <c r="N28" s="13"/>
      <c r="O28" s="11"/>
      <c r="P28" s="12"/>
      <c r="Q28" s="32"/>
      <c r="R28" s="13" t="s">
        <v>74</v>
      </c>
      <c r="S28" s="11">
        <f>SUM(S16:S27)</f>
        <v>610</v>
      </c>
      <c r="T28" s="12">
        <f>SUM(T16:T27)</f>
        <v>0</v>
      </c>
      <c r="U28" s="32"/>
      <c r="V28" s="13"/>
      <c r="W28" s="11"/>
      <c r="X28" s="12"/>
      <c r="Y28" s="32"/>
      <c r="Z28" s="13"/>
      <c r="AA28" s="11"/>
      <c r="AB28" s="12"/>
      <c r="AC28" s="44"/>
    </row>
    <row r="29" spans="1:30" s="73" customFormat="1" ht="14.45" customHeight="1" x14ac:dyDescent="0.15">
      <c r="A29" s="32"/>
      <c r="B29" s="13" t="s">
        <v>357</v>
      </c>
      <c r="C29" s="11">
        <f>C14+C28</f>
        <v>3300</v>
      </c>
      <c r="D29" s="12">
        <f>D14+D28</f>
        <v>0</v>
      </c>
      <c r="E29" s="32"/>
      <c r="F29" s="13" t="s">
        <v>357</v>
      </c>
      <c r="G29" s="11">
        <f>G14+G28</f>
        <v>3120</v>
      </c>
      <c r="H29" s="12">
        <f>H14+H28</f>
        <v>0</v>
      </c>
      <c r="I29" s="32"/>
      <c r="J29" s="13" t="s">
        <v>357</v>
      </c>
      <c r="K29" s="11">
        <f>K14+K28</f>
        <v>1120</v>
      </c>
      <c r="L29" s="12">
        <f>L14+L28</f>
        <v>0</v>
      </c>
      <c r="M29" s="32"/>
      <c r="N29" s="13"/>
      <c r="O29" s="11"/>
      <c r="P29" s="12"/>
      <c r="Q29" s="32"/>
      <c r="R29" s="13" t="s">
        <v>357</v>
      </c>
      <c r="S29" s="11">
        <f>S14+S28</f>
        <v>1460</v>
      </c>
      <c r="T29" s="12">
        <f>T14+T28</f>
        <v>0</v>
      </c>
      <c r="U29" s="32"/>
      <c r="V29" s="13"/>
      <c r="W29" s="11"/>
      <c r="X29" s="12"/>
      <c r="Y29" s="32"/>
      <c r="Z29" s="13"/>
      <c r="AA29" s="11"/>
      <c r="AB29" s="12"/>
      <c r="AC29" s="44"/>
    </row>
    <row r="30" spans="1:30" s="73" customFormat="1" ht="14.45" customHeight="1" x14ac:dyDescent="0.15">
      <c r="A30" s="71"/>
      <c r="B30" s="209" t="s">
        <v>28</v>
      </c>
      <c r="C30" s="72"/>
      <c r="D30" s="74"/>
      <c r="E30" s="210"/>
      <c r="F30" s="209"/>
      <c r="G30" s="72"/>
      <c r="H30" s="74"/>
      <c r="I30" s="211"/>
      <c r="J30" s="211"/>
      <c r="K30" s="212" t="s">
        <v>129</v>
      </c>
      <c r="L30" s="213">
        <f>C36+G36+K36+O36+S36+W36+AA36</f>
        <v>650</v>
      </c>
      <c r="M30" s="211"/>
      <c r="N30" s="211"/>
      <c r="O30" s="212" t="s">
        <v>130</v>
      </c>
      <c r="P30" s="214">
        <f>D36+H36+L36+P36+T36+X36+AB36</f>
        <v>0</v>
      </c>
      <c r="Q30" s="75"/>
      <c r="R30" s="76"/>
      <c r="S30" s="77"/>
      <c r="T30" s="78"/>
      <c r="U30" s="202"/>
      <c r="V30" s="203"/>
      <c r="W30" s="204"/>
      <c r="X30" s="205"/>
      <c r="Y30" s="202"/>
      <c r="Z30" s="204"/>
      <c r="AA30" s="204"/>
      <c r="AB30" s="215"/>
      <c r="AC30" s="44"/>
      <c r="AD30" s="4"/>
    </row>
    <row r="31" spans="1:30" s="73" customFormat="1" ht="14.45" customHeight="1" x14ac:dyDescent="0.15">
      <c r="A31" s="45"/>
      <c r="B31" s="61" t="s">
        <v>142</v>
      </c>
      <c r="C31" s="46"/>
      <c r="D31" s="47"/>
      <c r="E31" s="200"/>
      <c r="F31" s="60"/>
      <c r="G31" s="46"/>
      <c r="H31" s="47"/>
      <c r="I31" s="56"/>
      <c r="J31" s="56"/>
      <c r="K31" s="57" t="s">
        <v>198</v>
      </c>
      <c r="L31" s="58">
        <f>C35+G35+K35+O35+S35+W35+AA35</f>
        <v>650</v>
      </c>
      <c r="M31" s="56"/>
      <c r="N31" s="56"/>
      <c r="O31" s="57" t="s">
        <v>199</v>
      </c>
      <c r="P31" s="201">
        <f>D35+H35+L35+P35+T35+X35+AB35</f>
        <v>0</v>
      </c>
      <c r="Q31" s="48"/>
      <c r="R31" s="49"/>
      <c r="S31" s="50"/>
      <c r="T31" s="51"/>
      <c r="U31" s="48"/>
      <c r="V31" s="49"/>
      <c r="W31" s="216"/>
      <c r="X31" s="217"/>
      <c r="Y31" s="48"/>
      <c r="Z31" s="216"/>
      <c r="AA31" s="216"/>
      <c r="AB31" s="206"/>
      <c r="AC31" s="44"/>
      <c r="AD31" s="4"/>
    </row>
    <row r="32" spans="1:30" s="73" customFormat="1" ht="14.45" customHeight="1" x14ac:dyDescent="0.15">
      <c r="A32" s="30"/>
      <c r="B32" s="7"/>
      <c r="C32" s="8"/>
      <c r="D32" s="143"/>
      <c r="E32" s="30"/>
      <c r="F32" s="7" t="s">
        <v>525</v>
      </c>
      <c r="G32" s="8">
        <v>240</v>
      </c>
      <c r="H32" s="143"/>
      <c r="I32" s="30"/>
      <c r="J32" s="7"/>
      <c r="K32" s="8"/>
      <c r="L32" s="143"/>
      <c r="M32" s="30"/>
      <c r="N32" s="7"/>
      <c r="O32" s="8"/>
      <c r="P32" s="143"/>
      <c r="Q32" s="30"/>
      <c r="R32" s="7" t="s">
        <v>134</v>
      </c>
      <c r="S32" s="8">
        <v>160</v>
      </c>
      <c r="T32" s="143"/>
      <c r="U32" s="30"/>
      <c r="V32" s="7"/>
      <c r="W32" s="8"/>
      <c r="X32" s="143"/>
      <c r="Y32" s="30"/>
      <c r="Z32" s="7"/>
      <c r="AA32" s="8"/>
      <c r="AB32" s="143"/>
      <c r="AC32" s="44"/>
    </row>
    <row r="33" spans="1:29" s="73" customFormat="1" ht="14.45" customHeight="1" x14ac:dyDescent="0.15">
      <c r="A33" s="30"/>
      <c r="B33" s="7"/>
      <c r="C33" s="8"/>
      <c r="D33" s="143"/>
      <c r="E33" s="30"/>
      <c r="F33" s="7" t="s">
        <v>336</v>
      </c>
      <c r="G33" s="8">
        <v>60</v>
      </c>
      <c r="H33" s="143"/>
      <c r="I33" s="30"/>
      <c r="J33" s="7"/>
      <c r="K33" s="8"/>
      <c r="L33" s="143"/>
      <c r="M33" s="30"/>
      <c r="N33" s="7"/>
      <c r="O33" s="8"/>
      <c r="P33" s="143"/>
      <c r="Q33" s="30"/>
      <c r="R33" s="7" t="s">
        <v>412</v>
      </c>
      <c r="S33" s="8">
        <v>40</v>
      </c>
      <c r="T33" s="143"/>
      <c r="U33" s="30"/>
      <c r="V33" s="7"/>
      <c r="W33" s="8"/>
      <c r="X33" s="143"/>
      <c r="Y33" s="30"/>
      <c r="Z33" s="7"/>
      <c r="AA33" s="8"/>
      <c r="AB33" s="143"/>
      <c r="AC33" s="44"/>
    </row>
    <row r="34" spans="1:29" s="73" customFormat="1" ht="14.45" customHeight="1" x14ac:dyDescent="0.15">
      <c r="A34" s="34"/>
      <c r="B34" s="16"/>
      <c r="C34" s="17"/>
      <c r="D34" s="145"/>
      <c r="E34" s="30"/>
      <c r="F34" s="16" t="s">
        <v>337</v>
      </c>
      <c r="G34" s="17">
        <v>80</v>
      </c>
      <c r="H34" s="145"/>
      <c r="I34" s="34"/>
      <c r="J34" s="16"/>
      <c r="K34" s="17"/>
      <c r="L34" s="145"/>
      <c r="M34" s="34"/>
      <c r="N34" s="16"/>
      <c r="O34" s="17"/>
      <c r="P34" s="145"/>
      <c r="Q34" s="34"/>
      <c r="R34" s="16" t="s">
        <v>408</v>
      </c>
      <c r="S34" s="17">
        <v>70</v>
      </c>
      <c r="T34" s="145"/>
      <c r="U34" s="34"/>
      <c r="V34" s="16"/>
      <c r="W34" s="17"/>
      <c r="X34" s="145"/>
      <c r="Y34" s="34"/>
      <c r="Z34" s="16"/>
      <c r="AA34" s="17"/>
      <c r="AB34" s="145"/>
      <c r="AC34" s="44"/>
    </row>
    <row r="35" spans="1:29" s="73" customFormat="1" ht="14.45" customHeight="1" x14ac:dyDescent="0.15">
      <c r="A35" s="32"/>
      <c r="B35" s="13"/>
      <c r="C35" s="11"/>
      <c r="D35" s="12"/>
      <c r="E35" s="32"/>
      <c r="F35" s="13" t="s">
        <v>74</v>
      </c>
      <c r="G35" s="11">
        <f>SUM(G32:G34)</f>
        <v>380</v>
      </c>
      <c r="H35" s="12">
        <f>SUM(H32:H34)</f>
        <v>0</v>
      </c>
      <c r="I35" s="32"/>
      <c r="J35" s="13"/>
      <c r="K35" s="11"/>
      <c r="L35" s="12"/>
      <c r="M35" s="32"/>
      <c r="N35" s="13"/>
      <c r="O35" s="11"/>
      <c r="P35" s="12"/>
      <c r="Q35" s="32"/>
      <c r="R35" s="13" t="s">
        <v>74</v>
      </c>
      <c r="S35" s="11">
        <f>SUM(S32:S34)</f>
        <v>270</v>
      </c>
      <c r="T35" s="12">
        <f>SUM(T32:T34)</f>
        <v>0</v>
      </c>
      <c r="U35" s="32"/>
      <c r="V35" s="13"/>
      <c r="W35" s="11"/>
      <c r="X35" s="12"/>
      <c r="Y35" s="32"/>
      <c r="Z35" s="13"/>
      <c r="AA35" s="11"/>
      <c r="AB35" s="12"/>
      <c r="AC35" s="44"/>
    </row>
    <row r="36" spans="1:29" s="73" customFormat="1" ht="14.45" customHeight="1" x14ac:dyDescent="0.15">
      <c r="A36" s="32"/>
      <c r="B36" s="13"/>
      <c r="C36" s="11"/>
      <c r="D36" s="12"/>
      <c r="E36" s="32"/>
      <c r="F36" s="13" t="s">
        <v>143</v>
      </c>
      <c r="G36" s="11">
        <f>G35</f>
        <v>380</v>
      </c>
      <c r="H36" s="12">
        <f>H35</f>
        <v>0</v>
      </c>
      <c r="I36" s="32"/>
      <c r="J36" s="13"/>
      <c r="K36" s="11"/>
      <c r="L36" s="12"/>
      <c r="M36" s="32"/>
      <c r="N36" s="13"/>
      <c r="O36" s="11"/>
      <c r="P36" s="12"/>
      <c r="Q36" s="32"/>
      <c r="R36" s="13" t="s">
        <v>221</v>
      </c>
      <c r="S36" s="11">
        <f>S35</f>
        <v>270</v>
      </c>
      <c r="T36" s="12">
        <f>T35</f>
        <v>0</v>
      </c>
      <c r="U36" s="32"/>
      <c r="V36" s="13"/>
      <c r="W36" s="11"/>
      <c r="X36" s="12"/>
      <c r="Y36" s="32"/>
      <c r="Z36" s="13"/>
      <c r="AA36" s="11"/>
      <c r="AB36" s="12"/>
      <c r="AC36" s="44"/>
    </row>
    <row r="37" spans="1:29" ht="14.45" customHeight="1" x14ac:dyDescent="0.15">
      <c r="B37" s="52" t="s">
        <v>317</v>
      </c>
      <c r="AB37" s="67" t="s">
        <v>598</v>
      </c>
    </row>
    <row r="38" spans="1:29" ht="14.45" customHeight="1" x14ac:dyDescent="0.15">
      <c r="B38" s="52" t="s">
        <v>637</v>
      </c>
    </row>
    <row r="39" spans="1:29" ht="14.45" customHeight="1" x14ac:dyDescent="0.15">
      <c r="B39" s="52"/>
    </row>
    <row r="40" spans="1:29" ht="14.45" customHeight="1" x14ac:dyDescent="0.15">
      <c r="B40" s="52"/>
    </row>
    <row r="41" spans="1:29" ht="15.95" customHeight="1" x14ac:dyDescent="0.15"/>
    <row r="42" spans="1:29" ht="15.95" customHeight="1" x14ac:dyDescent="0.15"/>
    <row r="43" spans="1:29" ht="15.95" customHeight="1" x14ac:dyDescent="0.15"/>
    <row r="44" spans="1:29" ht="15.95" customHeight="1" x14ac:dyDescent="0.15"/>
    <row r="45" spans="1:29" ht="15.95" customHeight="1" x14ac:dyDescent="0.15"/>
    <row r="46" spans="1:29" ht="15.95" customHeight="1" x14ac:dyDescent="0.15"/>
    <row r="47" spans="1:29" ht="15.95" customHeight="1" x14ac:dyDescent="0.15"/>
    <row r="48" spans="1:29" ht="15.95" customHeight="1" x14ac:dyDescent="0.15"/>
    <row r="49" spans="2:27" ht="15.95" customHeight="1" x14ac:dyDescent="0.15"/>
    <row r="50" spans="2:27" ht="15.95" customHeight="1" x14ac:dyDescent="0.15">
      <c r="B50" s="52"/>
      <c r="S50" s="66"/>
      <c r="W50" s="66"/>
      <c r="Y50" s="2"/>
      <c r="Z50" s="6"/>
      <c r="AA50" s="6"/>
    </row>
    <row r="51" spans="2:27" ht="15.95" customHeight="1" x14ac:dyDescent="0.15">
      <c r="B51" s="52"/>
    </row>
    <row r="52" spans="2:27" ht="15.95" customHeight="1" x14ac:dyDescent="0.15"/>
    <row r="53" spans="2:27" ht="15.95" customHeight="1" x14ac:dyDescent="0.15"/>
    <row r="54" spans="2:27" ht="15.95" customHeight="1" x14ac:dyDescent="0.15">
      <c r="R54" s="156"/>
    </row>
    <row r="55" spans="2:27" ht="15.95" customHeight="1" x14ac:dyDescent="0.15"/>
    <row r="58" spans="2:27" x14ac:dyDescent="0.15">
      <c r="L58" s="162"/>
      <c r="M58" s="163"/>
    </row>
  </sheetData>
  <sheetProtection algorithmName="SHA-512" hashValue="OGu5nOPxSZpmihTB7qZd9thSYTIxuc8sjtICNUrh06b/MoDKrTkY2GxY8yr55Zmme3EEk6xmsB03bzp7Na3ADQ==" saltValue="oL4i/uE5dS3TNBJSYXG5Q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2"/>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2026年1月</v>
      </c>
      <c r="AC1" s="44"/>
    </row>
    <row r="2" spans="1:30" ht="15" customHeight="1" x14ac:dyDescent="0.15">
      <c r="AB2" s="109" t="str">
        <f>山口1!AB2</f>
        <v>山口県部数表</v>
      </c>
      <c r="AC2" s="44"/>
    </row>
    <row r="3" spans="1:30" ht="15" customHeight="1" x14ac:dyDescent="0.15">
      <c r="AB3" s="110" t="s">
        <v>420</v>
      </c>
      <c r="AC3" s="44"/>
    </row>
    <row r="4" spans="1:30" ht="5.0999999999999996" customHeight="1" x14ac:dyDescent="0.15">
      <c r="AC4" s="44"/>
    </row>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6</v>
      </c>
      <c r="AD5" s="4"/>
    </row>
    <row r="6" spans="1:30" ht="15.95" customHeight="1" x14ac:dyDescent="0.15">
      <c r="A6" s="71"/>
      <c r="B6" s="209" t="s">
        <v>294</v>
      </c>
      <c r="C6" s="72"/>
      <c r="D6" s="74"/>
      <c r="E6" s="210"/>
      <c r="F6" s="209"/>
      <c r="G6" s="72"/>
      <c r="H6" s="74"/>
      <c r="I6" s="211"/>
      <c r="J6" s="211"/>
      <c r="K6" s="212" t="s">
        <v>295</v>
      </c>
      <c r="L6" s="58">
        <f>C41+G41+K41+O41+S41+W41+AA41</f>
        <v>27210</v>
      </c>
      <c r="M6" s="211"/>
      <c r="N6" s="211"/>
      <c r="O6" s="212" t="s">
        <v>296</v>
      </c>
      <c r="P6" s="201">
        <f>D41+H41+L41+P41+T41+X41+AB41</f>
        <v>0</v>
      </c>
      <c r="Q6" s="75"/>
      <c r="R6" s="76"/>
      <c r="S6" s="77"/>
      <c r="T6" s="78"/>
      <c r="U6" s="202"/>
      <c r="V6" s="203"/>
      <c r="W6" s="204"/>
      <c r="X6" s="205"/>
      <c r="Y6" s="202"/>
      <c r="Z6" s="204"/>
      <c r="AA6" s="204"/>
      <c r="AB6" s="215"/>
      <c r="AD6" s="4"/>
    </row>
    <row r="7" spans="1:30" ht="15.95" customHeight="1" x14ac:dyDescent="0.15">
      <c r="A7" s="45"/>
      <c r="B7" s="61" t="s">
        <v>387</v>
      </c>
      <c r="C7" s="46"/>
      <c r="D7" s="47"/>
      <c r="E7" s="200"/>
      <c r="F7" s="60"/>
      <c r="G7" s="46"/>
      <c r="H7" s="47"/>
      <c r="I7" s="56"/>
      <c r="J7" s="56"/>
      <c r="K7" s="57" t="s">
        <v>391</v>
      </c>
      <c r="L7" s="58">
        <f>C19+G19+K19+O19+S19+W19+AA19</f>
        <v>15620</v>
      </c>
      <c r="M7" s="56"/>
      <c r="N7" s="56"/>
      <c r="O7" s="57" t="s">
        <v>392</v>
      </c>
      <c r="P7" s="201">
        <f>D19+H19+L19+P19+T19+X19+AB19</f>
        <v>0</v>
      </c>
      <c r="Q7" s="48"/>
      <c r="R7" s="49"/>
      <c r="S7" s="50"/>
      <c r="T7" s="51"/>
      <c r="U7" s="48"/>
      <c r="V7" s="49"/>
      <c r="W7" s="216"/>
      <c r="X7" s="217"/>
      <c r="Y7" s="48"/>
      <c r="Z7" s="216"/>
      <c r="AA7" s="216"/>
      <c r="AB7" s="206"/>
      <c r="AC7" s="68" t="s">
        <v>297</v>
      </c>
      <c r="AD7" s="4"/>
    </row>
    <row r="8" spans="1:30" ht="15.95" customHeight="1" x14ac:dyDescent="0.15">
      <c r="A8" s="33"/>
      <c r="B8" s="14" t="s">
        <v>624</v>
      </c>
      <c r="C8" s="15">
        <v>910</v>
      </c>
      <c r="D8" s="142"/>
      <c r="E8" s="36"/>
      <c r="F8" s="14" t="s">
        <v>564</v>
      </c>
      <c r="G8" s="15">
        <v>4340</v>
      </c>
      <c r="H8" s="142"/>
      <c r="I8" s="33"/>
      <c r="J8" s="14" t="s">
        <v>563</v>
      </c>
      <c r="K8" s="15">
        <v>330</v>
      </c>
      <c r="L8" s="142"/>
      <c r="M8" s="33"/>
      <c r="N8" s="7"/>
      <c r="O8" s="8"/>
      <c r="P8" s="142"/>
      <c r="Q8" s="33"/>
      <c r="R8" s="14"/>
      <c r="S8" s="15"/>
      <c r="T8" s="142"/>
      <c r="U8" s="33"/>
      <c r="V8" s="14"/>
      <c r="W8" s="15"/>
      <c r="X8" s="142"/>
      <c r="Y8" s="33"/>
      <c r="Z8" s="7"/>
      <c r="AA8" s="8"/>
      <c r="AB8" s="142"/>
      <c r="AC8" s="68" t="s">
        <v>298</v>
      </c>
    </row>
    <row r="9" spans="1:30" ht="15.95" customHeight="1" x14ac:dyDescent="0.15">
      <c r="A9" s="30"/>
      <c r="B9" s="7" t="s">
        <v>631</v>
      </c>
      <c r="C9" s="8">
        <v>1100</v>
      </c>
      <c r="D9" s="143"/>
      <c r="E9" s="30"/>
      <c r="F9" s="7" t="s">
        <v>592</v>
      </c>
      <c r="G9" s="8">
        <v>2340</v>
      </c>
      <c r="H9" s="143"/>
      <c r="I9" s="30"/>
      <c r="J9" s="7" t="s">
        <v>564</v>
      </c>
      <c r="K9" s="8">
        <v>1110</v>
      </c>
      <c r="L9" s="143"/>
      <c r="M9" s="30"/>
      <c r="N9" s="14"/>
      <c r="O9" s="15"/>
      <c r="P9" s="143"/>
      <c r="Q9" s="30"/>
      <c r="R9" s="14"/>
      <c r="S9" s="15"/>
      <c r="T9" s="143"/>
      <c r="U9" s="30"/>
      <c r="V9" s="7"/>
      <c r="W9" s="8"/>
      <c r="X9" s="143"/>
      <c r="Y9" s="30"/>
      <c r="Z9" s="14"/>
      <c r="AA9" s="15"/>
      <c r="AB9" s="143"/>
      <c r="AC9" s="68" t="s">
        <v>63</v>
      </c>
    </row>
    <row r="10" spans="1:30" ht="15.95" customHeight="1" x14ac:dyDescent="0.15">
      <c r="A10" s="30"/>
      <c r="B10" s="7" t="s">
        <v>29</v>
      </c>
      <c r="C10" s="8">
        <v>100</v>
      </c>
      <c r="D10" s="143"/>
      <c r="E10" s="30"/>
      <c r="F10" s="7" t="s">
        <v>593</v>
      </c>
      <c r="G10" s="8">
        <v>2700</v>
      </c>
      <c r="H10" s="143"/>
      <c r="I10" s="30"/>
      <c r="J10" s="7"/>
      <c r="K10" s="8"/>
      <c r="L10" s="143"/>
      <c r="M10" s="30"/>
      <c r="N10" s="7"/>
      <c r="O10" s="8"/>
      <c r="P10" s="143"/>
      <c r="Q10" s="30"/>
      <c r="R10" s="7"/>
      <c r="S10" s="8"/>
      <c r="T10" s="143"/>
      <c r="U10" s="30"/>
      <c r="V10" s="7"/>
      <c r="W10" s="8"/>
      <c r="X10" s="143"/>
      <c r="Y10" s="30"/>
      <c r="Z10" s="7"/>
      <c r="AA10" s="8"/>
      <c r="AB10" s="143"/>
    </row>
    <row r="11" spans="1:30" ht="15.95" customHeight="1" x14ac:dyDescent="0.15">
      <c r="A11" s="30"/>
      <c r="B11" s="7" t="s">
        <v>37</v>
      </c>
      <c r="C11" s="8">
        <v>1110</v>
      </c>
      <c r="D11" s="143"/>
      <c r="E11" s="30"/>
      <c r="F11" s="7"/>
      <c r="G11" s="8"/>
      <c r="H11" s="143"/>
      <c r="I11" s="30"/>
      <c r="J11" s="7" t="s">
        <v>634</v>
      </c>
      <c r="K11" s="41">
        <v>190</v>
      </c>
      <c r="L11" s="143"/>
      <c r="M11" s="30"/>
      <c r="N11" s="7"/>
      <c r="O11" s="8"/>
      <c r="P11" s="143"/>
      <c r="Q11" s="30"/>
      <c r="R11" s="7"/>
      <c r="S11" s="8"/>
      <c r="T11" s="143"/>
      <c r="U11" s="30"/>
      <c r="V11" s="7"/>
      <c r="W11" s="8"/>
      <c r="X11" s="143"/>
      <c r="Y11" s="30"/>
      <c r="Z11" s="7"/>
      <c r="AA11" s="8"/>
      <c r="AB11" s="143"/>
    </row>
    <row r="12" spans="1:30" ht="15.95" customHeight="1" x14ac:dyDescent="0.15">
      <c r="A12" s="30"/>
      <c r="B12" s="7" t="s">
        <v>38</v>
      </c>
      <c r="C12" s="8">
        <v>1390</v>
      </c>
      <c r="D12" s="143"/>
      <c r="E12" s="30"/>
      <c r="F12" s="7"/>
      <c r="G12" s="8"/>
      <c r="H12" s="143"/>
      <c r="I12" s="30"/>
      <c r="J12" s="7"/>
      <c r="K12" s="8"/>
      <c r="L12" s="143"/>
      <c r="M12" s="30"/>
      <c r="N12" s="7"/>
      <c r="O12" s="8"/>
      <c r="P12" s="143"/>
      <c r="Q12" s="30"/>
      <c r="R12" s="7"/>
      <c r="S12" s="8"/>
      <c r="T12" s="143"/>
      <c r="U12" s="30"/>
      <c r="V12" s="7"/>
      <c r="W12" s="8"/>
      <c r="X12" s="143"/>
      <c r="Y12" s="30"/>
      <c r="Z12" s="7"/>
      <c r="AA12" s="8"/>
      <c r="AB12" s="143"/>
    </row>
    <row r="13" spans="1:30" ht="15.95" customHeight="1" x14ac:dyDescent="0.15">
      <c r="A13" s="30"/>
      <c r="B13" s="7"/>
      <c r="C13" s="8"/>
      <c r="D13" s="143"/>
      <c r="E13" s="30"/>
      <c r="F13" s="7"/>
      <c r="G13" s="8"/>
      <c r="H13" s="143"/>
      <c r="I13" s="30"/>
      <c r="J13" s="7"/>
      <c r="K13" s="335"/>
      <c r="L13" s="143"/>
      <c r="M13" s="30"/>
      <c r="N13" s="7"/>
      <c r="O13" s="8"/>
      <c r="P13" s="143"/>
      <c r="Q13" s="30"/>
      <c r="R13" s="7"/>
      <c r="S13" s="8"/>
      <c r="T13" s="143"/>
      <c r="U13" s="30"/>
      <c r="V13" s="7"/>
      <c r="W13" s="8"/>
      <c r="X13" s="143"/>
      <c r="Y13" s="30"/>
      <c r="Z13" s="7"/>
      <c r="AA13" s="8"/>
      <c r="AB13" s="143"/>
    </row>
    <row r="14" spans="1:30" ht="15.95" customHeight="1" x14ac:dyDescent="0.15">
      <c r="A14" s="30"/>
      <c r="B14" s="7"/>
      <c r="C14" s="8"/>
      <c r="D14" s="143"/>
      <c r="E14" s="30"/>
      <c r="F14" s="7"/>
      <c r="G14" s="8"/>
      <c r="H14" s="143"/>
      <c r="I14" s="30"/>
      <c r="J14" s="7"/>
      <c r="K14" s="335"/>
      <c r="L14" s="143"/>
      <c r="M14" s="30"/>
      <c r="N14" s="7"/>
      <c r="O14" s="8"/>
      <c r="P14" s="143"/>
      <c r="Q14" s="30"/>
      <c r="R14" s="7"/>
      <c r="S14" s="8"/>
      <c r="T14" s="143"/>
      <c r="U14" s="30"/>
      <c r="V14" s="14"/>
      <c r="W14" s="15"/>
      <c r="X14" s="143"/>
      <c r="Y14" s="30"/>
      <c r="Z14" s="14"/>
      <c r="AA14" s="15"/>
      <c r="AB14" s="143"/>
    </row>
    <row r="15" spans="1:30" ht="15.95" customHeight="1" x14ac:dyDescent="0.15">
      <c r="A15" s="34"/>
      <c r="B15" s="7"/>
      <c r="C15" s="8"/>
      <c r="D15" s="143"/>
      <c r="E15" s="34"/>
      <c r="F15" s="7"/>
      <c r="G15" s="8"/>
      <c r="H15" s="143"/>
      <c r="I15" s="34"/>
      <c r="J15" s="7"/>
      <c r="K15" s="8"/>
      <c r="L15" s="143"/>
      <c r="M15" s="34"/>
      <c r="N15" s="16"/>
      <c r="O15" s="17"/>
      <c r="P15" s="145"/>
      <c r="Q15" s="34"/>
      <c r="R15" s="16"/>
      <c r="S15" s="17"/>
      <c r="T15" s="145"/>
      <c r="U15" s="34"/>
      <c r="V15" s="7"/>
      <c r="W15" s="8"/>
      <c r="X15" s="145"/>
      <c r="Y15" s="34"/>
      <c r="Z15" s="7"/>
      <c r="AA15" s="8"/>
      <c r="AB15" s="145"/>
    </row>
    <row r="16" spans="1:30" ht="15.95" customHeight="1" x14ac:dyDescent="0.15">
      <c r="A16" s="34"/>
      <c r="B16" s="7"/>
      <c r="C16" s="8"/>
      <c r="D16" s="143"/>
      <c r="E16" s="34"/>
      <c r="F16" s="7"/>
      <c r="G16" s="8"/>
      <c r="H16" s="143"/>
      <c r="I16" s="34"/>
      <c r="J16" s="7"/>
      <c r="K16" s="8"/>
      <c r="L16" s="143"/>
      <c r="M16" s="34"/>
      <c r="N16" s="16"/>
      <c r="O16" s="17"/>
      <c r="P16" s="145"/>
      <c r="Q16" s="34"/>
      <c r="R16" s="16"/>
      <c r="S16" s="17"/>
      <c r="T16" s="145"/>
      <c r="U16" s="34"/>
      <c r="V16" s="7"/>
      <c r="W16" s="8"/>
      <c r="X16" s="145"/>
      <c r="Y16" s="34"/>
      <c r="Z16" s="7"/>
      <c r="AA16" s="8"/>
      <c r="AB16" s="145"/>
    </row>
    <row r="17" spans="1:29" ht="15.95" customHeight="1" x14ac:dyDescent="0.15">
      <c r="A17" s="34"/>
      <c r="B17" s="16"/>
      <c r="C17" s="17"/>
      <c r="D17" s="145"/>
      <c r="E17" s="34"/>
      <c r="F17" s="7"/>
      <c r="G17" s="8"/>
      <c r="H17" s="143"/>
      <c r="I17" s="34"/>
      <c r="J17" s="7"/>
      <c r="K17" s="8"/>
      <c r="L17" s="143"/>
      <c r="M17" s="34"/>
      <c r="N17" s="16"/>
      <c r="O17" s="17"/>
      <c r="P17" s="145"/>
      <c r="Q17" s="34"/>
      <c r="R17" s="16"/>
      <c r="S17" s="17"/>
      <c r="T17" s="145"/>
      <c r="U17" s="34"/>
      <c r="V17" s="7"/>
      <c r="W17" s="8"/>
      <c r="X17" s="145"/>
      <c r="Y17" s="34"/>
      <c r="Z17" s="7"/>
      <c r="AA17" s="8"/>
      <c r="AB17" s="145"/>
    </row>
    <row r="18" spans="1:29" ht="15.95" customHeight="1" x14ac:dyDescent="0.15">
      <c r="A18" s="34"/>
      <c r="B18" s="16"/>
      <c r="C18" s="17"/>
      <c r="D18" s="145"/>
      <c r="E18" s="34"/>
      <c r="F18" s="7"/>
      <c r="G18" s="8"/>
      <c r="H18" s="143"/>
      <c r="I18" s="34"/>
      <c r="J18" s="7"/>
      <c r="K18" s="8"/>
      <c r="L18" s="143"/>
      <c r="M18" s="34"/>
      <c r="N18" s="16"/>
      <c r="O18" s="17"/>
      <c r="P18" s="145"/>
      <c r="Q18" s="34"/>
      <c r="R18" s="16"/>
      <c r="S18" s="17"/>
      <c r="T18" s="145"/>
      <c r="U18" s="34"/>
      <c r="V18" s="7"/>
      <c r="W18" s="8"/>
      <c r="X18" s="145"/>
      <c r="Y18" s="34"/>
      <c r="Z18" s="7"/>
      <c r="AA18" s="8"/>
      <c r="AB18" s="145"/>
    </row>
    <row r="19" spans="1:29" ht="15.95" customHeight="1" x14ac:dyDescent="0.15">
      <c r="A19" s="32"/>
      <c r="B19" s="13" t="s">
        <v>39</v>
      </c>
      <c r="C19" s="11">
        <f>SUM(C8:C18)</f>
        <v>4610</v>
      </c>
      <c r="D19" s="12">
        <f>SUM(D8:D18)</f>
        <v>0</v>
      </c>
      <c r="E19" s="35"/>
      <c r="F19" s="13" t="s">
        <v>39</v>
      </c>
      <c r="G19" s="11">
        <f>SUM(G8:G18)</f>
        <v>9380</v>
      </c>
      <c r="H19" s="12">
        <f>SUM(H8:H18)</f>
        <v>0</v>
      </c>
      <c r="I19" s="35"/>
      <c r="J19" s="13" t="s">
        <v>83</v>
      </c>
      <c r="K19" s="11">
        <f>SUM(K8:K18)</f>
        <v>1630</v>
      </c>
      <c r="L19" s="12">
        <f>SUM(L8:L18)</f>
        <v>0</v>
      </c>
      <c r="M19" s="35"/>
      <c r="N19" s="13"/>
      <c r="O19" s="11"/>
      <c r="P19" s="12"/>
      <c r="Q19" s="35"/>
      <c r="R19" s="13"/>
      <c r="S19" s="11"/>
      <c r="T19" s="12"/>
      <c r="U19" s="35"/>
      <c r="V19" s="13"/>
      <c r="W19" s="11"/>
      <c r="X19" s="12"/>
      <c r="Y19" s="35"/>
      <c r="Z19" s="13"/>
      <c r="AA19" s="11"/>
      <c r="AB19" s="12"/>
    </row>
    <row r="20" spans="1:29" ht="15.95" customHeight="1" x14ac:dyDescent="0.15">
      <c r="A20" s="45"/>
      <c r="B20" s="61" t="s">
        <v>390</v>
      </c>
      <c r="C20" s="46"/>
      <c r="D20" s="47"/>
      <c r="E20" s="200"/>
      <c r="F20" s="60"/>
      <c r="G20" s="46"/>
      <c r="H20" s="47"/>
      <c r="I20" s="56"/>
      <c r="J20" s="56"/>
      <c r="K20" s="57" t="s">
        <v>393</v>
      </c>
      <c r="L20" s="58">
        <f>C27+G27+K27+O27+S27+W27+AA27</f>
        <v>2850</v>
      </c>
      <c r="M20" s="56"/>
      <c r="N20" s="56"/>
      <c r="O20" s="57" t="s">
        <v>394</v>
      </c>
      <c r="P20" s="201">
        <f>D27+H27+L27+P27+T27+X27+AB27</f>
        <v>0</v>
      </c>
      <c r="Q20" s="48"/>
      <c r="R20" s="49"/>
      <c r="S20" s="50"/>
      <c r="T20" s="51"/>
      <c r="U20" s="48"/>
      <c r="V20" s="49"/>
      <c r="W20" s="216"/>
      <c r="X20" s="217"/>
      <c r="Y20" s="48"/>
      <c r="Z20" s="216"/>
      <c r="AA20" s="216"/>
      <c r="AB20" s="206"/>
      <c r="AC20" s="79"/>
    </row>
    <row r="21" spans="1:29" ht="15.95" customHeight="1" x14ac:dyDescent="0.15">
      <c r="A21" s="33"/>
      <c r="B21" s="14"/>
      <c r="C21" s="15"/>
      <c r="D21" s="142"/>
      <c r="E21" s="33"/>
      <c r="F21" s="14" t="s">
        <v>9</v>
      </c>
      <c r="G21" s="15">
        <v>1250</v>
      </c>
      <c r="H21" s="142"/>
      <c r="I21" s="33"/>
      <c r="J21" s="14"/>
      <c r="K21" s="15"/>
      <c r="L21" s="142"/>
      <c r="M21" s="33"/>
      <c r="N21" s="14"/>
      <c r="O21" s="15"/>
      <c r="P21" s="142"/>
      <c r="Q21" s="33"/>
      <c r="R21" s="14"/>
      <c r="S21" s="15"/>
      <c r="T21" s="142"/>
      <c r="U21" s="33"/>
      <c r="V21" s="14"/>
      <c r="W21" s="15"/>
      <c r="X21" s="142"/>
      <c r="Y21" s="33"/>
      <c r="Z21" s="14"/>
      <c r="AA21" s="15"/>
      <c r="AB21" s="142"/>
    </row>
    <row r="22" spans="1:29" ht="15.95" customHeight="1" x14ac:dyDescent="0.15">
      <c r="A22" s="34"/>
      <c r="B22" s="16" t="s">
        <v>243</v>
      </c>
      <c r="C22" s="17">
        <v>510</v>
      </c>
      <c r="D22" s="145"/>
      <c r="E22" s="34"/>
      <c r="F22" s="16" t="s">
        <v>516</v>
      </c>
      <c r="G22" s="17">
        <v>470</v>
      </c>
      <c r="H22" s="145"/>
      <c r="I22" s="34"/>
      <c r="J22" s="16"/>
      <c r="K22" s="17"/>
      <c r="L22" s="145"/>
      <c r="M22" s="34"/>
      <c r="N22" s="16"/>
      <c r="O22" s="17"/>
      <c r="P22" s="145"/>
      <c r="Q22" s="34"/>
      <c r="R22" s="16"/>
      <c r="S22" s="17"/>
      <c r="T22" s="145"/>
      <c r="U22" s="34"/>
      <c r="V22" s="16"/>
      <c r="W22" s="17"/>
      <c r="X22" s="145"/>
      <c r="Y22" s="34"/>
      <c r="Z22" s="16"/>
      <c r="AA22" s="17"/>
      <c r="AB22" s="145"/>
    </row>
    <row r="23" spans="1:29" ht="15.95" customHeight="1" x14ac:dyDescent="0.15">
      <c r="A23" s="30"/>
      <c r="B23" s="7"/>
      <c r="C23" s="151"/>
      <c r="D23" s="143"/>
      <c r="E23" s="34"/>
      <c r="F23" s="7" t="s">
        <v>2</v>
      </c>
      <c r="G23" s="8">
        <v>150</v>
      </c>
      <c r="H23" s="143"/>
      <c r="I23" s="30"/>
      <c r="J23" s="7"/>
      <c r="K23" s="8"/>
      <c r="L23" s="143"/>
      <c r="M23" s="30"/>
      <c r="N23" s="7"/>
      <c r="O23" s="8"/>
      <c r="P23" s="143"/>
      <c r="Q23" s="30"/>
      <c r="R23" s="7"/>
      <c r="S23" s="8"/>
      <c r="T23" s="143"/>
      <c r="U23" s="30"/>
      <c r="V23" s="7"/>
      <c r="W23" s="8"/>
      <c r="X23" s="143"/>
      <c r="Y23" s="30"/>
      <c r="Z23" s="7"/>
      <c r="AA23" s="8"/>
      <c r="AB23" s="143"/>
    </row>
    <row r="24" spans="1:29" ht="15.95" customHeight="1" x14ac:dyDescent="0.15">
      <c r="A24" s="30"/>
      <c r="B24" s="7"/>
      <c r="C24" s="151"/>
      <c r="D24" s="143"/>
      <c r="E24" s="34"/>
      <c r="F24" s="7" t="s">
        <v>3</v>
      </c>
      <c r="G24" s="8">
        <v>50</v>
      </c>
      <c r="H24" s="143"/>
      <c r="I24" s="30"/>
      <c r="J24" s="7"/>
      <c r="K24" s="8"/>
      <c r="L24" s="143"/>
      <c r="M24" s="30"/>
      <c r="N24" s="7"/>
      <c r="O24" s="8"/>
      <c r="P24" s="143"/>
      <c r="Q24" s="30"/>
      <c r="R24" s="7"/>
      <c r="S24" s="8"/>
      <c r="T24" s="143"/>
      <c r="U24" s="30"/>
      <c r="V24" s="7"/>
      <c r="W24" s="8"/>
      <c r="X24" s="143"/>
      <c r="Y24" s="30"/>
      <c r="Z24" s="7"/>
      <c r="AA24" s="8"/>
      <c r="AB24" s="143"/>
    </row>
    <row r="25" spans="1:29" ht="15.95" customHeight="1" x14ac:dyDescent="0.15">
      <c r="A25" s="31"/>
      <c r="B25" s="9"/>
      <c r="C25" s="298"/>
      <c r="D25" s="144"/>
      <c r="E25" s="31"/>
      <c r="F25" s="9"/>
      <c r="G25" s="10"/>
      <c r="H25" s="144"/>
      <c r="I25" s="31"/>
      <c r="J25" s="9"/>
      <c r="K25" s="10"/>
      <c r="L25" s="144"/>
      <c r="M25" s="31"/>
      <c r="N25" s="9"/>
      <c r="O25" s="10"/>
      <c r="P25" s="144"/>
      <c r="Q25" s="31"/>
      <c r="R25" s="9"/>
      <c r="S25" s="10"/>
      <c r="T25" s="144"/>
      <c r="U25" s="31"/>
      <c r="V25" s="9"/>
      <c r="W25" s="10"/>
      <c r="X25" s="144"/>
      <c r="Y25" s="31"/>
      <c r="Z25" s="9"/>
      <c r="AA25" s="10"/>
      <c r="AB25" s="144"/>
      <c r="AC25" s="79"/>
    </row>
    <row r="26" spans="1:29" ht="15.95" customHeight="1" x14ac:dyDescent="0.15">
      <c r="A26" s="293"/>
      <c r="B26" s="291"/>
      <c r="C26" s="294"/>
      <c r="D26" s="292"/>
      <c r="E26" s="293"/>
      <c r="F26" s="291" t="s">
        <v>4</v>
      </c>
      <c r="G26" s="294">
        <v>420</v>
      </c>
      <c r="H26" s="292"/>
      <c r="I26" s="293"/>
      <c r="J26" s="291"/>
      <c r="K26" s="294"/>
      <c r="L26" s="292"/>
      <c r="M26" s="293"/>
      <c r="N26" s="291"/>
      <c r="O26" s="294"/>
      <c r="P26" s="292"/>
      <c r="Q26" s="293"/>
      <c r="R26" s="291"/>
      <c r="S26" s="294"/>
      <c r="T26" s="292"/>
      <c r="U26" s="293"/>
      <c r="V26" s="291"/>
      <c r="W26" s="294"/>
      <c r="X26" s="292"/>
      <c r="Y26" s="293"/>
      <c r="Z26" s="291"/>
      <c r="AA26" s="294"/>
      <c r="AB26" s="292"/>
    </row>
    <row r="27" spans="1:29" ht="15.95" customHeight="1" x14ac:dyDescent="0.15">
      <c r="A27" s="32"/>
      <c r="B27" s="13" t="s">
        <v>40</v>
      </c>
      <c r="C27" s="11">
        <f>SUM(C21:C26)</f>
        <v>510</v>
      </c>
      <c r="D27" s="12">
        <f>SUM(D21:D26)</f>
        <v>0</v>
      </c>
      <c r="E27" s="35"/>
      <c r="F27" s="13" t="s">
        <v>218</v>
      </c>
      <c r="G27" s="11">
        <f>SUM(G21:G26)</f>
        <v>2340</v>
      </c>
      <c r="H27" s="12">
        <f>SUM(H21:H26)</f>
        <v>0</v>
      </c>
      <c r="I27" s="35"/>
      <c r="J27" s="13"/>
      <c r="K27" s="11"/>
      <c r="L27" s="12"/>
      <c r="M27" s="35"/>
      <c r="N27" s="13"/>
      <c r="O27" s="11"/>
      <c r="P27" s="12"/>
      <c r="Q27" s="35"/>
      <c r="R27" s="13"/>
      <c r="S27" s="11"/>
      <c r="T27" s="12"/>
      <c r="U27" s="35"/>
      <c r="V27" s="13"/>
      <c r="W27" s="11"/>
      <c r="X27" s="12"/>
      <c r="Y27" s="35"/>
      <c r="Z27" s="13"/>
      <c r="AA27" s="11"/>
      <c r="AB27" s="12"/>
      <c r="AC27" s="79"/>
    </row>
    <row r="28" spans="1:29" ht="15.95" customHeight="1" x14ac:dyDescent="0.15">
      <c r="A28" s="45"/>
      <c r="B28" s="61" t="s">
        <v>388</v>
      </c>
      <c r="C28" s="46"/>
      <c r="D28" s="47"/>
      <c r="E28" s="200"/>
      <c r="F28" s="60"/>
      <c r="G28" s="46"/>
      <c r="H28" s="47"/>
      <c r="I28" s="56"/>
      <c r="J28" s="56"/>
      <c r="K28" s="57" t="s">
        <v>396</v>
      </c>
      <c r="L28" s="58">
        <f>C34+G34+K34+O34+S34+W34+AA34</f>
        <v>6360</v>
      </c>
      <c r="M28" s="56"/>
      <c r="N28" s="56"/>
      <c r="O28" s="57" t="s">
        <v>395</v>
      </c>
      <c r="P28" s="201">
        <f>D34+H34+L34+P34+T34+X34+AB34</f>
        <v>0</v>
      </c>
      <c r="Q28" s="48"/>
      <c r="R28" s="49"/>
      <c r="S28" s="50"/>
      <c r="T28" s="51"/>
      <c r="U28" s="48"/>
      <c r="V28" s="49"/>
      <c r="W28" s="216"/>
      <c r="X28" s="217"/>
      <c r="Y28" s="48"/>
      <c r="Z28" s="216"/>
      <c r="AA28" s="216"/>
      <c r="AB28" s="206"/>
      <c r="AC28" s="79"/>
    </row>
    <row r="29" spans="1:29" ht="15.95" customHeight="1" x14ac:dyDescent="0.15">
      <c r="A29" s="33"/>
      <c r="B29" s="14" t="s">
        <v>41</v>
      </c>
      <c r="C29" s="15">
        <v>1900</v>
      </c>
      <c r="D29" s="142"/>
      <c r="E29" s="36"/>
      <c r="F29" s="14" t="s">
        <v>521</v>
      </c>
      <c r="G29" s="15">
        <v>2710</v>
      </c>
      <c r="H29" s="142"/>
      <c r="I29" s="36"/>
      <c r="J29" s="14" t="s">
        <v>543</v>
      </c>
      <c r="K29" s="15">
        <v>450</v>
      </c>
      <c r="L29" s="142"/>
      <c r="M29" s="36"/>
      <c r="N29" s="14"/>
      <c r="O29" s="15"/>
      <c r="P29" s="142"/>
      <c r="Q29" s="36"/>
      <c r="R29" s="14"/>
      <c r="S29" s="15"/>
      <c r="T29" s="142"/>
      <c r="U29" s="36"/>
      <c r="V29" s="14"/>
      <c r="W29" s="15"/>
      <c r="X29" s="142"/>
      <c r="Y29" s="36"/>
      <c r="Z29" s="7"/>
      <c r="AA29" s="17"/>
      <c r="AB29" s="142"/>
    </row>
    <row r="30" spans="1:29" ht="15.95" customHeight="1" x14ac:dyDescent="0.15">
      <c r="A30" s="30"/>
      <c r="B30" s="7" t="s">
        <v>95</v>
      </c>
      <c r="C30" s="8">
        <v>1300</v>
      </c>
      <c r="D30" s="143"/>
      <c r="E30" s="38"/>
      <c r="F30" s="14"/>
      <c r="G30" s="8"/>
      <c r="H30" s="143"/>
      <c r="I30" s="38"/>
      <c r="J30" s="7"/>
      <c r="K30" s="8"/>
      <c r="L30" s="143"/>
      <c r="M30" s="38"/>
      <c r="N30" s="7"/>
      <c r="O30" s="8"/>
      <c r="P30" s="143"/>
      <c r="Q30" s="38"/>
      <c r="R30" s="7"/>
      <c r="S30" s="8"/>
      <c r="T30" s="143"/>
      <c r="U30" s="38"/>
      <c r="V30" s="7"/>
      <c r="W30" s="8"/>
      <c r="X30" s="143"/>
      <c r="Y30" s="38"/>
      <c r="Z30" s="7"/>
      <c r="AA30" s="8"/>
      <c r="AB30" s="143"/>
    </row>
    <row r="31" spans="1:29" ht="15.95" customHeight="1" x14ac:dyDescent="0.15">
      <c r="A31" s="34"/>
      <c r="B31" s="16"/>
      <c r="C31" s="17"/>
      <c r="D31" s="145"/>
      <c r="E31" s="37"/>
      <c r="F31" s="7"/>
      <c r="G31" s="8"/>
      <c r="H31" s="145"/>
      <c r="I31" s="37"/>
      <c r="J31" s="7"/>
      <c r="K31" s="8"/>
      <c r="L31" s="143"/>
      <c r="M31" s="37"/>
      <c r="N31" s="16"/>
      <c r="O31" s="17"/>
      <c r="P31" s="145"/>
      <c r="Q31" s="37"/>
      <c r="R31" s="16"/>
      <c r="S31" s="17"/>
      <c r="T31" s="145"/>
      <c r="U31" s="37"/>
      <c r="V31" s="16"/>
      <c r="W31" s="17"/>
      <c r="X31" s="145"/>
      <c r="Y31" s="37"/>
      <c r="Z31" s="7"/>
      <c r="AA31" s="17"/>
      <c r="AB31" s="145"/>
    </row>
    <row r="32" spans="1:29" ht="15.95" customHeight="1" x14ac:dyDescent="0.15">
      <c r="A32" s="34"/>
      <c r="B32" s="16"/>
      <c r="C32" s="17"/>
      <c r="D32" s="145"/>
      <c r="E32" s="37"/>
      <c r="F32" s="16"/>
      <c r="G32" s="17"/>
      <c r="H32" s="145"/>
      <c r="I32" s="37"/>
      <c r="J32" s="16"/>
      <c r="K32" s="17"/>
      <c r="L32" s="145"/>
      <c r="M32" s="37"/>
      <c r="N32" s="16"/>
      <c r="O32" s="17"/>
      <c r="P32" s="145"/>
      <c r="Q32" s="37"/>
      <c r="R32" s="16"/>
      <c r="S32" s="17"/>
      <c r="T32" s="145"/>
      <c r="U32" s="37"/>
      <c r="V32" s="16"/>
      <c r="W32" s="17"/>
      <c r="X32" s="145"/>
      <c r="Y32" s="37"/>
      <c r="Z32" s="7"/>
      <c r="AA32" s="17"/>
      <c r="AB32" s="145"/>
    </row>
    <row r="33" spans="1:28" ht="15.95" customHeight="1" x14ac:dyDescent="0.15">
      <c r="A33" s="31"/>
      <c r="B33" s="150"/>
      <c r="C33" s="10"/>
      <c r="D33" s="144"/>
      <c r="E33" s="39"/>
      <c r="F33" s="16"/>
      <c r="G33" s="17"/>
      <c r="H33" s="144"/>
      <c r="I33" s="39"/>
      <c r="J33" s="150"/>
      <c r="K33" s="10"/>
      <c r="L33" s="144"/>
      <c r="M33" s="39"/>
      <c r="N33" s="16"/>
      <c r="O33" s="10"/>
      <c r="P33" s="144"/>
      <c r="Q33" s="39"/>
      <c r="R33" s="159"/>
      <c r="S33" s="10"/>
      <c r="T33" s="144"/>
      <c r="U33" s="39"/>
      <c r="V33" s="9"/>
      <c r="W33" s="10"/>
      <c r="X33" s="144"/>
      <c r="Y33" s="39"/>
      <c r="Z33" s="7"/>
      <c r="AA33" s="8"/>
      <c r="AB33" s="144"/>
    </row>
    <row r="34" spans="1:28" ht="15.95" customHeight="1" x14ac:dyDescent="0.15">
      <c r="A34" s="32"/>
      <c r="B34" s="13" t="s">
        <v>86</v>
      </c>
      <c r="C34" s="11">
        <f>SUM(C29:C33)</f>
        <v>3200</v>
      </c>
      <c r="D34" s="12">
        <f>SUM(D29:D33)</f>
        <v>0</v>
      </c>
      <c r="E34" s="35"/>
      <c r="F34" s="13" t="s">
        <v>86</v>
      </c>
      <c r="G34" s="11">
        <f>SUM(G29:G33)</f>
        <v>2710</v>
      </c>
      <c r="H34" s="12">
        <f>SUM(H29:H33)</f>
        <v>0</v>
      </c>
      <c r="I34" s="35"/>
      <c r="J34" s="13" t="s">
        <v>86</v>
      </c>
      <c r="K34" s="11">
        <f>SUM(K29:K33)</f>
        <v>450</v>
      </c>
      <c r="L34" s="12">
        <f>SUM(L29:L33)</f>
        <v>0</v>
      </c>
      <c r="M34" s="35"/>
      <c r="N34" s="13"/>
      <c r="O34" s="11"/>
      <c r="P34" s="12"/>
      <c r="Q34" s="35"/>
      <c r="R34" s="13"/>
      <c r="S34" s="11"/>
      <c r="T34" s="12"/>
      <c r="U34" s="35"/>
      <c r="V34" s="13"/>
      <c r="W34" s="11"/>
      <c r="X34" s="12"/>
      <c r="Y34" s="35"/>
      <c r="Z34" s="13"/>
      <c r="AA34" s="11"/>
      <c r="AB34" s="12"/>
    </row>
    <row r="35" spans="1:28" ht="15.95" customHeight="1" x14ac:dyDescent="0.15">
      <c r="A35" s="45"/>
      <c r="B35" s="61" t="s">
        <v>389</v>
      </c>
      <c r="C35" s="46"/>
      <c r="D35" s="47"/>
      <c r="E35" s="200"/>
      <c r="F35" s="60"/>
      <c r="G35" s="46"/>
      <c r="H35" s="47"/>
      <c r="I35" s="56"/>
      <c r="J35" s="56"/>
      <c r="K35" s="57" t="s">
        <v>397</v>
      </c>
      <c r="L35" s="58">
        <f>C40+G40+K40+O40+S40+W40+AA40</f>
        <v>2380</v>
      </c>
      <c r="M35" s="56"/>
      <c r="N35" s="56"/>
      <c r="O35" s="57" t="s">
        <v>398</v>
      </c>
      <c r="P35" s="201">
        <f>D40+H40+L40+P40+T40+X40+AB40</f>
        <v>0</v>
      </c>
      <c r="Q35" s="48"/>
      <c r="R35" s="49"/>
      <c r="S35" s="50"/>
      <c r="T35" s="51"/>
      <c r="U35" s="48"/>
      <c r="V35" s="49"/>
      <c r="W35" s="216"/>
      <c r="X35" s="217"/>
      <c r="Y35" s="48"/>
      <c r="Z35" s="216"/>
      <c r="AA35" s="216"/>
      <c r="AB35" s="206"/>
    </row>
    <row r="36" spans="1:28" ht="15.95" customHeight="1" x14ac:dyDescent="0.15">
      <c r="A36" s="33"/>
      <c r="B36" s="18" t="s">
        <v>8</v>
      </c>
      <c r="C36" s="15">
        <v>1050</v>
      </c>
      <c r="D36" s="142"/>
      <c r="E36" s="33"/>
      <c r="F36" s="18" t="s">
        <v>640</v>
      </c>
      <c r="G36" s="15">
        <v>340</v>
      </c>
      <c r="H36" s="142"/>
      <c r="I36" s="33"/>
      <c r="J36" s="18" t="s">
        <v>8</v>
      </c>
      <c r="K36" s="15">
        <v>710</v>
      </c>
      <c r="L36" s="142"/>
      <c r="M36" s="33"/>
      <c r="N36" s="7"/>
      <c r="O36" s="335"/>
      <c r="P36" s="142"/>
      <c r="Q36" s="33"/>
      <c r="R36" s="18"/>
      <c r="S36" s="15"/>
      <c r="T36" s="142"/>
      <c r="U36" s="33"/>
      <c r="V36" s="18"/>
      <c r="W36" s="15"/>
      <c r="X36" s="142"/>
      <c r="Y36" s="33"/>
      <c r="Z36" s="18"/>
      <c r="AA36" s="15"/>
      <c r="AB36" s="142"/>
    </row>
    <row r="37" spans="1:28" ht="15.95" customHeight="1" x14ac:dyDescent="0.15">
      <c r="A37" s="30"/>
      <c r="B37" s="7"/>
      <c r="C37" s="8"/>
      <c r="D37" s="143"/>
      <c r="E37" s="30"/>
      <c r="F37" s="7"/>
      <c r="G37" s="8"/>
      <c r="H37" s="143"/>
      <c r="I37" s="30"/>
      <c r="J37" s="7"/>
      <c r="K37" s="8"/>
      <c r="L37" s="143"/>
      <c r="M37" s="30"/>
      <c r="N37" s="7"/>
      <c r="O37" s="8"/>
      <c r="P37" s="143"/>
      <c r="Q37" s="30"/>
      <c r="R37" s="7"/>
      <c r="S37" s="8"/>
      <c r="T37" s="143"/>
      <c r="U37" s="30"/>
      <c r="V37" s="7"/>
      <c r="W37" s="8"/>
      <c r="X37" s="143"/>
      <c r="Y37" s="30"/>
      <c r="Z37" s="7"/>
      <c r="AA37" s="8"/>
      <c r="AB37" s="143"/>
    </row>
    <row r="38" spans="1:28" ht="15.95" customHeight="1" x14ac:dyDescent="0.15">
      <c r="A38" s="30"/>
      <c r="B38" s="7"/>
      <c r="C38" s="59"/>
      <c r="D38" s="143"/>
      <c r="E38" s="30"/>
      <c r="F38" s="7" t="s">
        <v>5</v>
      </c>
      <c r="G38" s="8">
        <v>180</v>
      </c>
      <c r="H38" s="143"/>
      <c r="I38" s="30"/>
      <c r="J38" s="7"/>
      <c r="K38" s="8"/>
      <c r="L38" s="143"/>
      <c r="M38" s="30"/>
      <c r="N38" s="7"/>
      <c r="O38" s="8"/>
      <c r="P38" s="143"/>
      <c r="Q38" s="30"/>
      <c r="R38" s="7"/>
      <c r="S38" s="8"/>
      <c r="T38" s="143"/>
      <c r="U38" s="30"/>
      <c r="V38" s="7"/>
      <c r="W38" s="8"/>
      <c r="X38" s="143"/>
      <c r="Y38" s="30"/>
      <c r="Z38" s="7"/>
      <c r="AA38" s="8"/>
      <c r="AB38" s="143"/>
    </row>
    <row r="39" spans="1:28" ht="15.95" customHeight="1" x14ac:dyDescent="0.15">
      <c r="A39" s="31"/>
      <c r="B39" s="7"/>
      <c r="C39" s="8"/>
      <c r="D39" s="143"/>
      <c r="E39" s="38"/>
      <c r="F39" s="7" t="s">
        <v>6</v>
      </c>
      <c r="G39" s="8">
        <v>100</v>
      </c>
      <c r="H39" s="143"/>
      <c r="I39" s="30"/>
      <c r="J39" s="7"/>
      <c r="K39" s="8"/>
      <c r="L39" s="143"/>
      <c r="M39" s="30"/>
      <c r="N39" s="7"/>
      <c r="O39" s="8"/>
      <c r="P39" s="143"/>
      <c r="Q39" s="30"/>
      <c r="R39" s="7"/>
      <c r="S39" s="8"/>
      <c r="T39" s="143"/>
      <c r="U39" s="30"/>
      <c r="V39" s="7"/>
      <c r="W39" s="8"/>
      <c r="X39" s="143"/>
      <c r="Y39" s="30"/>
      <c r="Z39" s="7"/>
      <c r="AA39" s="8"/>
      <c r="AB39" s="143"/>
    </row>
    <row r="40" spans="1:28" ht="15.95" customHeight="1" x14ac:dyDescent="0.15">
      <c r="A40" s="65"/>
      <c r="B40" s="13" t="s">
        <v>78</v>
      </c>
      <c r="C40" s="11">
        <f>SUM(C36:C39)</f>
        <v>1050</v>
      </c>
      <c r="D40" s="12">
        <f>SUM(D36:D39)</f>
        <v>0</v>
      </c>
      <c r="E40" s="65"/>
      <c r="F40" s="13" t="s">
        <v>78</v>
      </c>
      <c r="G40" s="11">
        <f>SUM(G36:G39)</f>
        <v>620</v>
      </c>
      <c r="H40" s="12">
        <f>SUM(H36:H39)</f>
        <v>0</v>
      </c>
      <c r="I40" s="65"/>
      <c r="J40" s="13" t="s">
        <v>39</v>
      </c>
      <c r="K40" s="11">
        <f>SUM(K36:K39)</f>
        <v>710</v>
      </c>
      <c r="L40" s="12">
        <f>SUM(L36:L39)</f>
        <v>0</v>
      </c>
      <c r="M40" s="65"/>
      <c r="N40" s="13"/>
      <c r="O40" s="11"/>
      <c r="P40" s="12"/>
      <c r="Q40" s="65"/>
      <c r="R40" s="13"/>
      <c r="S40" s="11"/>
      <c r="T40" s="12"/>
      <c r="U40" s="65"/>
      <c r="V40" s="13"/>
      <c r="W40" s="11"/>
      <c r="X40" s="12"/>
      <c r="Y40" s="65"/>
      <c r="Z40" s="13"/>
      <c r="AA40" s="11"/>
      <c r="AB40" s="12"/>
    </row>
    <row r="41" spans="1:28" ht="15.95" customHeight="1" x14ac:dyDescent="0.15">
      <c r="A41" s="65"/>
      <c r="B41" s="13" t="s">
        <v>221</v>
      </c>
      <c r="C41" s="11">
        <f>C19+C27+C34+C40</f>
        <v>9370</v>
      </c>
      <c r="D41" s="12">
        <f>D19+D27+D34+D40</f>
        <v>0</v>
      </c>
      <c r="E41" s="65"/>
      <c r="F41" s="13" t="s">
        <v>221</v>
      </c>
      <c r="G41" s="11">
        <f>G19+G27+G34+G40</f>
        <v>15050</v>
      </c>
      <c r="H41" s="12">
        <f>H19+H27+H34+H40</f>
        <v>0</v>
      </c>
      <c r="I41" s="65"/>
      <c r="J41" s="13" t="s">
        <v>221</v>
      </c>
      <c r="K41" s="11">
        <f>K19+K27+K34+K40</f>
        <v>2790</v>
      </c>
      <c r="L41" s="12">
        <f>L19+L27+L34+L40</f>
        <v>0</v>
      </c>
      <c r="M41" s="65"/>
      <c r="N41" s="13"/>
      <c r="O41" s="11"/>
      <c r="P41" s="12"/>
      <c r="Q41" s="65"/>
      <c r="R41" s="13"/>
      <c r="S41" s="11"/>
      <c r="T41" s="12"/>
      <c r="U41" s="65"/>
      <c r="V41" s="13"/>
      <c r="W41" s="11"/>
      <c r="X41" s="12"/>
      <c r="Y41" s="65"/>
      <c r="Z41" s="13"/>
      <c r="AA41" s="11"/>
      <c r="AB41" s="12"/>
    </row>
    <row r="42" spans="1:28" ht="15.95" customHeight="1" x14ac:dyDescent="0.15">
      <c r="B42" s="52" t="s">
        <v>317</v>
      </c>
      <c r="AB42" s="53" t="s">
        <v>598</v>
      </c>
    </row>
    <row r="43" spans="1:28" ht="15.95" customHeight="1" x14ac:dyDescent="0.15">
      <c r="B43" s="52" t="s">
        <v>637</v>
      </c>
    </row>
    <row r="44" spans="1:28" ht="15.95" customHeight="1" x14ac:dyDescent="0.15">
      <c r="B44" s="52"/>
    </row>
    <row r="50" spans="19:27" ht="14.1" customHeight="1" x14ac:dyDescent="0.15">
      <c r="S50" s="20"/>
      <c r="W50" s="20"/>
      <c r="Y50" s="2"/>
      <c r="AA50" s="21"/>
    </row>
    <row r="51" spans="19:27" ht="14.1" customHeight="1" x14ac:dyDescent="0.15"/>
    <row r="52" spans="19:27" ht="14.1" customHeight="1" x14ac:dyDescent="0.15"/>
  </sheetData>
  <sheetProtection algorithmName="SHA-512" hashValue="3S4eJH4eSDKPmA9avBfGzzi8Fawi3z0KKhIEv7gjwkr9zJr1D/MJWtncbkfeBlA0D/YxBJ0u868S+tSYi+SLRQ==" saltValue="MaOdJbzrTDhJZQEf7ISkAg==" spinCount="100000" sheet="1" objects="1" scenarios="1"/>
  <phoneticPr fontId="2"/>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38"/>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2026年1月</v>
      </c>
    </row>
    <row r="2" spans="1:30" ht="15" customHeight="1" x14ac:dyDescent="0.15">
      <c r="AB2" s="109" t="str">
        <f>山口1!AB2</f>
        <v>山口県部数表</v>
      </c>
    </row>
    <row r="3" spans="1:30" ht="15" customHeight="1" x14ac:dyDescent="0.15">
      <c r="AB3" s="110" t="s">
        <v>421</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7</v>
      </c>
      <c r="AD5" s="4"/>
    </row>
    <row r="6" spans="1:30" ht="15.95" customHeight="1" x14ac:dyDescent="0.15">
      <c r="A6" s="45"/>
      <c r="B6" s="60" t="s">
        <v>92</v>
      </c>
      <c r="C6" s="46"/>
      <c r="D6" s="47"/>
      <c r="E6" s="200"/>
      <c r="F6" s="60"/>
      <c r="G6" s="46"/>
      <c r="H6" s="47"/>
      <c r="I6" s="56"/>
      <c r="J6" s="56"/>
      <c r="K6" s="57" t="s">
        <v>93</v>
      </c>
      <c r="L6" s="58">
        <f>C13+G13+K13+O13+S13+W13+AA13</f>
        <v>10420</v>
      </c>
      <c r="M6" s="56"/>
      <c r="N6" s="56"/>
      <c r="O6" s="57" t="s">
        <v>94</v>
      </c>
      <c r="P6" s="201">
        <f>D13+H13+L13+P13+T13+X13+AB13</f>
        <v>0</v>
      </c>
      <c r="Q6" s="48"/>
      <c r="R6" s="49"/>
      <c r="S6" s="50"/>
      <c r="T6" s="51"/>
      <c r="U6" s="48"/>
      <c r="V6" s="49"/>
      <c r="W6" s="216"/>
      <c r="X6" s="217"/>
      <c r="Y6" s="48"/>
      <c r="Z6" s="216"/>
      <c r="AA6" s="216"/>
      <c r="AB6" s="206"/>
    </row>
    <row r="7" spans="1:30" ht="15.95" customHeight="1" x14ac:dyDescent="0.15">
      <c r="A7" s="30"/>
      <c r="B7" s="7" t="s">
        <v>602</v>
      </c>
      <c r="C7" s="8">
        <v>1650</v>
      </c>
      <c r="D7" s="143"/>
      <c r="E7" s="38"/>
      <c r="F7" s="7"/>
      <c r="G7" s="8"/>
      <c r="H7" s="143"/>
      <c r="I7" s="38"/>
      <c r="J7" s="7" t="s">
        <v>544</v>
      </c>
      <c r="K7" s="8">
        <v>410</v>
      </c>
      <c r="L7" s="143"/>
      <c r="M7" s="38"/>
      <c r="N7" s="7"/>
      <c r="O7" s="8"/>
      <c r="P7" s="143"/>
      <c r="Q7" s="38"/>
      <c r="R7" s="7"/>
      <c r="S7" s="8"/>
      <c r="T7" s="143"/>
      <c r="U7" s="38"/>
      <c r="V7" s="7"/>
      <c r="W7" s="8"/>
      <c r="X7" s="143"/>
      <c r="Y7" s="38"/>
      <c r="Z7" s="7"/>
      <c r="AA7" s="8"/>
      <c r="AB7" s="143"/>
      <c r="AC7" s="68" t="s">
        <v>245</v>
      </c>
    </row>
    <row r="8" spans="1:30" ht="15.95" customHeight="1" x14ac:dyDescent="0.15">
      <c r="A8" s="30"/>
      <c r="B8" s="7" t="s">
        <v>596</v>
      </c>
      <c r="C8" s="8">
        <v>690</v>
      </c>
      <c r="D8" s="143"/>
      <c r="E8" s="38"/>
      <c r="F8" s="7" t="s">
        <v>594</v>
      </c>
      <c r="G8" s="8">
        <v>1880</v>
      </c>
      <c r="H8" s="143"/>
      <c r="I8" s="38"/>
      <c r="J8" s="7" t="s">
        <v>545</v>
      </c>
      <c r="K8" s="8">
        <v>600</v>
      </c>
      <c r="L8" s="143"/>
      <c r="M8" s="38"/>
      <c r="N8" s="7"/>
      <c r="O8" s="8"/>
      <c r="P8" s="143"/>
      <c r="Q8" s="38"/>
      <c r="R8" s="7"/>
      <c r="S8" s="8"/>
      <c r="T8" s="143"/>
      <c r="U8" s="38"/>
      <c r="V8" s="7"/>
      <c r="W8" s="8"/>
      <c r="X8" s="143"/>
      <c r="Y8" s="38"/>
      <c r="AA8" s="8"/>
      <c r="AB8" s="143"/>
      <c r="AC8" s="68" t="s">
        <v>246</v>
      </c>
    </row>
    <row r="9" spans="1:30" ht="15.95" customHeight="1" x14ac:dyDescent="0.15">
      <c r="A9" s="30"/>
      <c r="B9" s="16" t="s">
        <v>576</v>
      </c>
      <c r="C9" s="17">
        <v>1670</v>
      </c>
      <c r="D9" s="143"/>
      <c r="E9" s="38"/>
      <c r="F9" s="7"/>
      <c r="G9" s="8"/>
      <c r="H9" s="143"/>
      <c r="I9" s="38"/>
      <c r="J9" s="16"/>
      <c r="K9" s="17"/>
      <c r="L9" s="143"/>
      <c r="M9" s="38"/>
      <c r="N9" s="16"/>
      <c r="O9" s="17"/>
      <c r="P9" s="143"/>
      <c r="Q9" s="38"/>
      <c r="R9" s="7"/>
      <c r="S9" s="8"/>
      <c r="T9" s="143"/>
      <c r="U9" s="38"/>
      <c r="V9" s="7"/>
      <c r="W9" s="8"/>
      <c r="X9" s="143"/>
      <c r="Y9" s="38"/>
      <c r="Z9" s="7"/>
      <c r="AA9" s="8"/>
      <c r="AB9" s="143"/>
      <c r="AC9" s="68" t="s">
        <v>235</v>
      </c>
    </row>
    <row r="10" spans="1:30" ht="15.95" customHeight="1" x14ac:dyDescent="0.15">
      <c r="A10" s="34"/>
      <c r="B10" s="7" t="s">
        <v>565</v>
      </c>
      <c r="C10" s="8">
        <v>1410</v>
      </c>
      <c r="D10" s="145"/>
      <c r="E10" s="37"/>
      <c r="F10" s="7" t="s">
        <v>600</v>
      </c>
      <c r="G10" s="8">
        <v>2110</v>
      </c>
      <c r="H10" s="145"/>
      <c r="I10" s="37"/>
      <c r="J10" s="7"/>
      <c r="K10" s="8"/>
      <c r="L10" s="145"/>
      <c r="M10" s="37"/>
      <c r="N10" s="16"/>
      <c r="O10" s="17"/>
      <c r="P10" s="145"/>
      <c r="Q10" s="37"/>
      <c r="R10" s="16"/>
      <c r="S10" s="17"/>
      <c r="T10" s="145"/>
      <c r="U10" s="37"/>
      <c r="W10" s="8"/>
      <c r="X10" s="145"/>
      <c r="Y10" s="37"/>
      <c r="Z10" s="7"/>
      <c r="AA10" s="8"/>
      <c r="AB10" s="145"/>
    </row>
    <row r="11" spans="1:30" ht="15.95" customHeight="1" x14ac:dyDescent="0.15">
      <c r="A11" s="34"/>
      <c r="B11" s="7"/>
      <c r="C11" s="8"/>
      <c r="D11" s="145"/>
      <c r="E11" s="37"/>
      <c r="F11" s="7"/>
      <c r="G11" s="8"/>
      <c r="H11" s="145"/>
      <c r="I11" s="37"/>
      <c r="J11" s="7"/>
      <c r="K11" s="8"/>
      <c r="L11" s="145"/>
      <c r="M11" s="37"/>
      <c r="N11" s="16"/>
      <c r="O11" s="17"/>
      <c r="P11" s="145"/>
      <c r="Q11" s="37"/>
      <c r="R11" s="16"/>
      <c r="S11" s="17"/>
      <c r="T11" s="145"/>
      <c r="U11" s="37"/>
      <c r="V11" s="16"/>
      <c r="W11" s="17"/>
      <c r="X11" s="145"/>
      <c r="Y11" s="37"/>
      <c r="Z11" s="16"/>
      <c r="AA11" s="17"/>
      <c r="AB11" s="145"/>
      <c r="AC11" s="68" t="s">
        <v>109</v>
      </c>
    </row>
    <row r="12" spans="1:30" ht="15.95" customHeight="1" x14ac:dyDescent="0.15">
      <c r="A12" s="30"/>
      <c r="B12" s="7"/>
      <c r="C12" s="8"/>
      <c r="D12" s="143"/>
      <c r="E12" s="38"/>
      <c r="F12" s="7"/>
      <c r="G12" s="8"/>
      <c r="H12" s="143"/>
      <c r="I12" s="38"/>
      <c r="J12" s="7"/>
      <c r="K12" s="8"/>
      <c r="L12" s="143"/>
      <c r="M12" s="38"/>
      <c r="N12" s="7"/>
      <c r="O12" s="8"/>
      <c r="P12" s="143"/>
      <c r="Q12" s="38"/>
      <c r="R12" s="7"/>
      <c r="S12" s="8"/>
      <c r="T12" s="143"/>
      <c r="U12" s="38"/>
      <c r="V12" s="16"/>
      <c r="W12" s="17"/>
      <c r="X12" s="143"/>
      <c r="Y12" s="38"/>
      <c r="Z12" s="16"/>
      <c r="AA12" s="17"/>
      <c r="AB12" s="143"/>
      <c r="AC12" s="68" t="s">
        <v>34</v>
      </c>
    </row>
    <row r="13" spans="1:30" ht="15.95" customHeight="1" x14ac:dyDescent="0.15">
      <c r="A13" s="35"/>
      <c r="B13" s="13" t="s">
        <v>86</v>
      </c>
      <c r="C13" s="11">
        <f>SUM(C7:C12)</f>
        <v>5420</v>
      </c>
      <c r="D13" s="12">
        <f>SUM(D7:D12)</f>
        <v>0</v>
      </c>
      <c r="E13" s="35"/>
      <c r="F13" s="13" t="s">
        <v>86</v>
      </c>
      <c r="G13" s="11">
        <f>SUM(G7:G12)</f>
        <v>3990</v>
      </c>
      <c r="H13" s="12">
        <f>SUM(H7:H12)</f>
        <v>0</v>
      </c>
      <c r="I13" s="35"/>
      <c r="J13" s="13" t="s">
        <v>86</v>
      </c>
      <c r="K13" s="11">
        <f>SUM(K7:K12)</f>
        <v>1010</v>
      </c>
      <c r="L13" s="12">
        <f>SUM(L7:L12)</f>
        <v>0</v>
      </c>
      <c r="M13" s="35"/>
      <c r="N13" s="13"/>
      <c r="O13" s="11"/>
      <c r="P13" s="12"/>
      <c r="Q13" s="35"/>
      <c r="R13" s="13"/>
      <c r="S13" s="11"/>
      <c r="T13" s="12"/>
      <c r="U13" s="35"/>
      <c r="V13" s="13"/>
      <c r="W13" s="11"/>
      <c r="X13" s="12"/>
      <c r="Y13" s="35"/>
      <c r="Z13" s="13"/>
      <c r="AA13" s="11"/>
      <c r="AB13" s="12"/>
    </row>
    <row r="14" spans="1:30" ht="15.95" customHeight="1" x14ac:dyDescent="0.15">
      <c r="A14" s="45"/>
      <c r="B14" s="60" t="s">
        <v>98</v>
      </c>
      <c r="C14" s="46"/>
      <c r="D14" s="47"/>
      <c r="E14" s="200"/>
      <c r="F14" s="60"/>
      <c r="G14" s="46"/>
      <c r="H14" s="47"/>
      <c r="I14" s="56"/>
      <c r="J14" s="56"/>
      <c r="K14" s="57" t="s">
        <v>111</v>
      </c>
      <c r="L14" s="58">
        <f>C21+G21+K21+O21+S21+W21+AA21</f>
        <v>10600</v>
      </c>
      <c r="M14" s="56"/>
      <c r="N14" s="56"/>
      <c r="O14" s="57" t="s">
        <v>110</v>
      </c>
      <c r="P14" s="201">
        <f>D21+H21+L21+P21+T21+X21+AB21</f>
        <v>0</v>
      </c>
      <c r="Q14" s="48"/>
      <c r="R14" s="49"/>
      <c r="S14" s="50"/>
      <c r="T14" s="51"/>
      <c r="U14" s="48"/>
      <c r="V14" s="49"/>
      <c r="W14" s="216"/>
      <c r="X14" s="217"/>
      <c r="Y14" s="48"/>
      <c r="Z14" s="216"/>
      <c r="AA14" s="216"/>
      <c r="AB14" s="206"/>
      <c r="AC14" s="68" t="s">
        <v>35</v>
      </c>
      <c r="AD14" s="4"/>
    </row>
    <row r="15" spans="1:30" ht="15.95" customHeight="1" x14ac:dyDescent="0.15">
      <c r="A15" s="33"/>
      <c r="B15" s="14" t="s">
        <v>33</v>
      </c>
      <c r="C15" s="22">
        <v>1010</v>
      </c>
      <c r="D15" s="142"/>
      <c r="E15" s="36"/>
      <c r="F15" s="14" t="s">
        <v>512</v>
      </c>
      <c r="G15" s="22">
        <v>750</v>
      </c>
      <c r="H15" s="142"/>
      <c r="I15" s="33"/>
      <c r="J15" s="18" t="s">
        <v>546</v>
      </c>
      <c r="K15" s="22">
        <v>520</v>
      </c>
      <c r="L15" s="142"/>
      <c r="M15" s="33"/>
      <c r="N15" s="7" t="s">
        <v>109</v>
      </c>
      <c r="O15" s="8">
        <v>1270</v>
      </c>
      <c r="P15" s="142"/>
      <c r="Q15" s="33"/>
      <c r="R15" s="14"/>
      <c r="S15" s="22"/>
      <c r="T15" s="142"/>
      <c r="U15" s="33"/>
      <c r="V15" s="14"/>
      <c r="W15" s="22"/>
      <c r="X15" s="142"/>
      <c r="Y15" s="33"/>
      <c r="Z15" s="14"/>
      <c r="AA15" s="22"/>
      <c r="AB15" s="142"/>
      <c r="AC15" s="68" t="s">
        <v>64</v>
      </c>
    </row>
    <row r="16" spans="1:30" ht="15.95" customHeight="1" x14ac:dyDescent="0.15">
      <c r="A16" s="30"/>
      <c r="B16" s="7" t="s">
        <v>244</v>
      </c>
      <c r="C16" s="8">
        <v>1200</v>
      </c>
      <c r="D16" s="143"/>
      <c r="E16" s="30"/>
      <c r="F16" s="7" t="s">
        <v>577</v>
      </c>
      <c r="G16" s="8">
        <v>1860</v>
      </c>
      <c r="H16" s="143"/>
      <c r="I16" s="30"/>
      <c r="J16" s="16" t="s">
        <v>55</v>
      </c>
      <c r="K16" s="8">
        <v>330</v>
      </c>
      <c r="L16" s="143"/>
      <c r="M16" s="30"/>
      <c r="N16" s="14"/>
      <c r="O16" s="22"/>
      <c r="P16" s="143"/>
      <c r="Q16" s="30"/>
      <c r="R16" s="7"/>
      <c r="S16" s="8"/>
      <c r="T16" s="143"/>
      <c r="U16" s="30"/>
      <c r="V16" s="7"/>
      <c r="W16" s="8"/>
      <c r="X16" s="143"/>
      <c r="Y16" s="30"/>
      <c r="Z16" s="16"/>
      <c r="AA16" s="8"/>
      <c r="AB16" s="143"/>
      <c r="AC16" s="68" t="s">
        <v>229</v>
      </c>
    </row>
    <row r="17" spans="1:30" ht="15.95" customHeight="1" x14ac:dyDescent="0.15">
      <c r="A17" s="30"/>
      <c r="B17" s="7"/>
      <c r="C17" s="8"/>
      <c r="D17" s="143"/>
      <c r="E17" s="30"/>
      <c r="F17" s="7"/>
      <c r="G17" s="8"/>
      <c r="H17" s="143"/>
      <c r="I17" s="30"/>
      <c r="J17" s="16" t="s">
        <v>578</v>
      </c>
      <c r="K17" s="8">
        <v>380</v>
      </c>
      <c r="L17" s="143"/>
      <c r="M17" s="30"/>
      <c r="N17" s="16"/>
      <c r="O17" s="8"/>
      <c r="P17" s="143"/>
      <c r="Q17" s="30"/>
      <c r="R17" s="7"/>
      <c r="S17" s="8"/>
      <c r="T17" s="143"/>
      <c r="U17" s="30"/>
      <c r="V17" s="16"/>
      <c r="W17" s="8"/>
      <c r="X17" s="143"/>
      <c r="Y17" s="30"/>
      <c r="Z17" s="7"/>
      <c r="AA17" s="8"/>
      <c r="AB17" s="143"/>
    </row>
    <row r="18" spans="1:30" ht="15.95" customHeight="1" x14ac:dyDescent="0.15">
      <c r="A18" s="30"/>
      <c r="B18" s="7" t="s">
        <v>579</v>
      </c>
      <c r="C18" s="8">
        <v>450</v>
      </c>
      <c r="D18" s="143"/>
      <c r="E18" s="30"/>
      <c r="F18" s="16" t="s">
        <v>10</v>
      </c>
      <c r="G18" s="8">
        <v>910</v>
      </c>
      <c r="H18" s="143"/>
      <c r="I18" s="30"/>
      <c r="J18" s="16" t="s">
        <v>547</v>
      </c>
      <c r="K18" s="8">
        <v>350</v>
      </c>
      <c r="L18" s="143"/>
      <c r="M18" s="30"/>
      <c r="N18" s="16"/>
      <c r="O18" s="8"/>
      <c r="P18" s="143"/>
      <c r="Q18" s="30"/>
      <c r="R18" s="16"/>
      <c r="S18" s="8"/>
      <c r="T18" s="143"/>
      <c r="U18" s="30"/>
      <c r="V18" s="16"/>
      <c r="W18" s="8"/>
      <c r="X18" s="143"/>
      <c r="Y18" s="30"/>
      <c r="Z18" s="7"/>
      <c r="AA18" s="8"/>
      <c r="AB18" s="143"/>
    </row>
    <row r="19" spans="1:30" ht="15.95" customHeight="1" x14ac:dyDescent="0.15">
      <c r="A19" s="31"/>
      <c r="B19" s="9"/>
      <c r="C19" s="10"/>
      <c r="D19" s="144"/>
      <c r="E19" s="31"/>
      <c r="F19" s="9"/>
      <c r="G19" s="10"/>
      <c r="H19" s="144"/>
      <c r="I19" s="31"/>
      <c r="J19" s="9"/>
      <c r="K19" s="10"/>
      <c r="L19" s="144"/>
      <c r="M19" s="31"/>
      <c r="N19" s="9"/>
      <c r="O19" s="10"/>
      <c r="P19" s="144"/>
      <c r="Q19" s="31"/>
      <c r="R19" s="9"/>
      <c r="S19" s="10"/>
      <c r="T19" s="144"/>
      <c r="U19" s="31"/>
      <c r="V19" s="9"/>
      <c r="W19" s="10"/>
      <c r="X19" s="144"/>
      <c r="Y19" s="31"/>
      <c r="Z19" s="9"/>
      <c r="AA19" s="10"/>
      <c r="AB19" s="144"/>
    </row>
    <row r="20" spans="1:30" ht="15.95" customHeight="1" x14ac:dyDescent="0.15">
      <c r="A20" s="290"/>
      <c r="B20" s="291" t="s">
        <v>72</v>
      </c>
      <c r="C20" s="294">
        <v>630</v>
      </c>
      <c r="D20" s="292"/>
      <c r="E20" s="290"/>
      <c r="F20" s="297" t="s">
        <v>11</v>
      </c>
      <c r="G20" s="294">
        <v>940</v>
      </c>
      <c r="H20" s="292"/>
      <c r="I20" s="290"/>
      <c r="J20" s="297"/>
      <c r="K20" s="294"/>
      <c r="L20" s="292"/>
      <c r="M20" s="290"/>
      <c r="N20" s="297"/>
      <c r="O20" s="294"/>
      <c r="P20" s="292"/>
      <c r="Q20" s="290"/>
      <c r="R20" s="297"/>
      <c r="S20" s="294"/>
      <c r="T20" s="292"/>
      <c r="U20" s="290"/>
      <c r="V20" s="297"/>
      <c r="W20" s="294"/>
      <c r="X20" s="292"/>
      <c r="Y20" s="290"/>
      <c r="Z20" s="297"/>
      <c r="AA20" s="294"/>
      <c r="AB20" s="292"/>
    </row>
    <row r="21" spans="1:30" ht="15.95" customHeight="1" x14ac:dyDescent="0.15">
      <c r="A21" s="65"/>
      <c r="B21" s="13" t="s">
        <v>78</v>
      </c>
      <c r="C21" s="11">
        <f>SUM(C15:C20)</f>
        <v>3290</v>
      </c>
      <c r="D21" s="12">
        <f>SUM(D15:D20)</f>
        <v>0</v>
      </c>
      <c r="E21" s="65"/>
      <c r="F21" s="13" t="s">
        <v>78</v>
      </c>
      <c r="G21" s="11">
        <f>SUM(G15:G20)</f>
        <v>4460</v>
      </c>
      <c r="H21" s="12">
        <f>SUM(H15:H20)</f>
        <v>0</v>
      </c>
      <c r="I21" s="65"/>
      <c r="J21" s="13" t="s">
        <v>78</v>
      </c>
      <c r="K21" s="11">
        <f>SUM(K15:K20)</f>
        <v>1580</v>
      </c>
      <c r="L21" s="12">
        <f>SUM(L15:L20)</f>
        <v>0</v>
      </c>
      <c r="M21" s="65"/>
      <c r="N21" s="13" t="s">
        <v>78</v>
      </c>
      <c r="O21" s="11">
        <f>SUM(O15:O20)</f>
        <v>1270</v>
      </c>
      <c r="P21" s="12">
        <f>SUM(P15:P20)</f>
        <v>0</v>
      </c>
      <c r="Q21" s="65"/>
      <c r="R21" s="13"/>
      <c r="S21" s="11"/>
      <c r="T21" s="12"/>
      <c r="U21" s="65"/>
      <c r="V21" s="13"/>
      <c r="W21" s="11"/>
      <c r="X21" s="12"/>
      <c r="Y21" s="65"/>
      <c r="Z21" s="13"/>
      <c r="AA21" s="11"/>
      <c r="AB21" s="12"/>
    </row>
    <row r="22" spans="1:30" ht="15.95" customHeight="1" x14ac:dyDescent="0.15">
      <c r="A22" s="71"/>
      <c r="B22" s="209" t="s">
        <v>301</v>
      </c>
      <c r="C22" s="72"/>
      <c r="D22" s="74"/>
      <c r="E22" s="210"/>
      <c r="F22" s="209"/>
      <c r="G22" s="72"/>
      <c r="H22" s="74"/>
      <c r="I22" s="211"/>
      <c r="J22" s="211"/>
      <c r="K22" s="212" t="s">
        <v>302</v>
      </c>
      <c r="L22" s="58">
        <f>C35+G35+K35+O35+S35+W35+AA35</f>
        <v>5770</v>
      </c>
      <c r="M22" s="211"/>
      <c r="N22" s="211"/>
      <c r="O22" s="212" t="s">
        <v>303</v>
      </c>
      <c r="P22" s="201">
        <f>D35+H35+L35+P35+T35+X35+AB35</f>
        <v>0</v>
      </c>
      <c r="Q22" s="75"/>
      <c r="R22" s="76"/>
      <c r="S22" s="77"/>
      <c r="T22" s="78"/>
      <c r="U22" s="202"/>
      <c r="V22" s="203"/>
      <c r="W22" s="204"/>
      <c r="X22" s="205"/>
      <c r="Y22" s="202"/>
      <c r="Z22" s="204"/>
      <c r="AA22" s="204"/>
      <c r="AB22" s="215"/>
      <c r="AD22" s="4"/>
    </row>
    <row r="23" spans="1:30" ht="15.95" customHeight="1" x14ac:dyDescent="0.15">
      <c r="A23" s="45"/>
      <c r="B23" s="61" t="s">
        <v>99</v>
      </c>
      <c r="C23" s="46"/>
      <c r="D23" s="47"/>
      <c r="E23" s="200"/>
      <c r="F23" s="60"/>
      <c r="G23" s="46"/>
      <c r="H23" s="47"/>
      <c r="I23" s="56"/>
      <c r="J23" s="56"/>
      <c r="K23" s="57" t="s">
        <v>113</v>
      </c>
      <c r="L23" s="58">
        <f>C25+G25+K25+O25+S25+W25+AA25</f>
        <v>1820</v>
      </c>
      <c r="M23" s="56"/>
      <c r="N23" s="56"/>
      <c r="O23" s="57" t="s">
        <v>112</v>
      </c>
      <c r="P23" s="201">
        <f>D25+H25+L25+P25+T25+X25+AB25</f>
        <v>0</v>
      </c>
      <c r="Q23" s="48"/>
      <c r="R23" s="49"/>
      <c r="S23" s="50"/>
      <c r="T23" s="51"/>
      <c r="U23" s="48"/>
      <c r="V23" s="49"/>
      <c r="W23" s="216"/>
      <c r="X23" s="217"/>
      <c r="Y23" s="48"/>
      <c r="Z23" s="216"/>
      <c r="AA23" s="216"/>
      <c r="AB23" s="206"/>
    </row>
    <row r="24" spans="1:30" ht="15.95" customHeight="1" x14ac:dyDescent="0.15">
      <c r="A24" s="33"/>
      <c r="B24" s="14"/>
      <c r="C24" s="15"/>
      <c r="D24" s="142"/>
      <c r="E24" s="33"/>
      <c r="F24" s="14" t="s">
        <v>508</v>
      </c>
      <c r="G24" s="15">
        <v>1820</v>
      </c>
      <c r="H24" s="142"/>
      <c r="I24" s="33"/>
      <c r="J24" s="14"/>
      <c r="K24" s="15"/>
      <c r="L24" s="142"/>
      <c r="M24" s="33"/>
      <c r="N24" s="14"/>
      <c r="O24" s="15"/>
      <c r="P24" s="142"/>
      <c r="Q24" s="33"/>
      <c r="R24" s="14"/>
      <c r="S24" s="15"/>
      <c r="T24" s="142"/>
      <c r="U24" s="33"/>
      <c r="V24" s="14"/>
      <c r="W24" s="15"/>
      <c r="X24" s="142"/>
      <c r="Y24" s="33"/>
      <c r="Z24" s="14"/>
      <c r="AA24" s="15"/>
      <c r="AB24" s="142"/>
    </row>
    <row r="25" spans="1:30" ht="15.95" customHeight="1" x14ac:dyDescent="0.15">
      <c r="A25" s="65"/>
      <c r="B25" s="13"/>
      <c r="C25" s="11"/>
      <c r="D25" s="12"/>
      <c r="E25" s="65"/>
      <c r="F25" s="13" t="s">
        <v>78</v>
      </c>
      <c r="G25" s="11">
        <f>SUM(G24:G24)</f>
        <v>1820</v>
      </c>
      <c r="H25" s="12">
        <f>SUM(H24:H24)</f>
        <v>0</v>
      </c>
      <c r="I25" s="65"/>
      <c r="J25" s="13"/>
      <c r="K25" s="11"/>
      <c r="L25" s="12"/>
      <c r="M25" s="65"/>
      <c r="N25" s="13"/>
      <c r="O25" s="11"/>
      <c r="P25" s="12"/>
      <c r="Q25" s="65"/>
      <c r="R25" s="13"/>
      <c r="S25" s="11"/>
      <c r="T25" s="12"/>
      <c r="U25" s="65"/>
      <c r="V25" s="13"/>
      <c r="W25" s="11"/>
      <c r="X25" s="12"/>
      <c r="Y25" s="65"/>
      <c r="Z25" s="13"/>
      <c r="AA25" s="11"/>
      <c r="AB25" s="12"/>
    </row>
    <row r="26" spans="1:30" ht="15.95" customHeight="1" x14ac:dyDescent="0.15">
      <c r="A26" s="45"/>
      <c r="B26" s="61" t="s">
        <v>100</v>
      </c>
      <c r="C26" s="46"/>
      <c r="D26" s="47"/>
      <c r="E26" s="200"/>
      <c r="F26" s="60"/>
      <c r="G26" s="46"/>
      <c r="H26" s="47"/>
      <c r="I26" s="56"/>
      <c r="J26" s="56"/>
      <c r="K26" s="57" t="s">
        <v>115</v>
      </c>
      <c r="L26" s="58">
        <f>C30+G30+K30+O30+S30+W30+AA30</f>
        <v>3670</v>
      </c>
      <c r="M26" s="56"/>
      <c r="N26" s="56"/>
      <c r="O26" s="57" t="s">
        <v>114</v>
      </c>
      <c r="P26" s="201">
        <f>D30+H30+L30+P30+T30+X30+AB30</f>
        <v>0</v>
      </c>
      <c r="Q26" s="48"/>
      <c r="R26" s="49"/>
      <c r="S26" s="50"/>
      <c r="T26" s="51"/>
      <c r="U26" s="48"/>
      <c r="V26" s="49"/>
      <c r="W26" s="216"/>
      <c r="X26" s="217"/>
      <c r="Y26" s="48"/>
      <c r="Z26" s="216"/>
      <c r="AA26" s="216"/>
      <c r="AB26" s="206"/>
    </row>
    <row r="27" spans="1:30" ht="15.95" customHeight="1" x14ac:dyDescent="0.15">
      <c r="A27" s="30"/>
      <c r="B27" s="18" t="s">
        <v>514</v>
      </c>
      <c r="C27" s="19">
        <v>590</v>
      </c>
      <c r="D27" s="146"/>
      <c r="E27" s="40"/>
      <c r="F27" s="18" t="s">
        <v>502</v>
      </c>
      <c r="G27" s="19">
        <v>960</v>
      </c>
      <c r="H27" s="146"/>
      <c r="I27" s="40"/>
      <c r="J27" s="18"/>
      <c r="K27" s="19"/>
      <c r="L27" s="146"/>
      <c r="M27" s="40"/>
      <c r="N27" s="18" t="s">
        <v>647</v>
      </c>
      <c r="O27" s="19">
        <v>1970</v>
      </c>
      <c r="P27" s="146"/>
      <c r="Q27" s="40"/>
      <c r="R27" s="18"/>
      <c r="S27" s="19"/>
      <c r="T27" s="146"/>
      <c r="U27" s="40"/>
      <c r="V27" s="18"/>
      <c r="W27" s="19"/>
      <c r="X27" s="146"/>
      <c r="Y27" s="40"/>
      <c r="Z27" s="18"/>
      <c r="AA27" s="19"/>
      <c r="AB27" s="146"/>
    </row>
    <row r="28" spans="1:30" ht="15.95" customHeight="1" x14ac:dyDescent="0.15">
      <c r="A28" s="153"/>
      <c r="B28" s="7"/>
      <c r="C28" s="8"/>
      <c r="D28" s="143"/>
      <c r="E28" s="38"/>
      <c r="F28" s="7"/>
      <c r="G28" s="8"/>
      <c r="H28" s="143"/>
      <c r="I28" s="38"/>
      <c r="J28" s="7"/>
      <c r="K28" s="8"/>
      <c r="L28" s="143"/>
      <c r="M28" s="38"/>
      <c r="N28" s="7" t="s">
        <v>438</v>
      </c>
      <c r="O28" s="8">
        <v>150</v>
      </c>
      <c r="P28" s="143"/>
      <c r="Q28" s="38"/>
      <c r="R28" s="154"/>
      <c r="S28" s="8"/>
      <c r="T28" s="143"/>
      <c r="U28" s="38"/>
      <c r="V28" s="7"/>
      <c r="W28" s="8"/>
      <c r="X28" s="143"/>
      <c r="Y28" s="38"/>
      <c r="Z28" s="7"/>
      <c r="AA28" s="8"/>
      <c r="AB28" s="143"/>
    </row>
    <row r="29" spans="1:30" ht="15.95" customHeight="1" x14ac:dyDescent="0.15">
      <c r="A29" s="31"/>
      <c r="B29" s="9"/>
      <c r="C29" s="9"/>
      <c r="D29" s="143"/>
      <c r="E29" s="38"/>
      <c r="F29" s="152"/>
      <c r="G29" s="152"/>
      <c r="H29" s="143"/>
      <c r="I29" s="38"/>
      <c r="J29" s="7"/>
      <c r="K29" s="8"/>
      <c r="L29" s="143"/>
      <c r="M29" s="38"/>
      <c r="N29" s="7"/>
      <c r="O29" s="8"/>
      <c r="P29" s="143"/>
      <c r="Q29" s="38"/>
      <c r="R29" s="7"/>
      <c r="S29" s="8"/>
      <c r="T29" s="143"/>
      <c r="U29" s="38"/>
      <c r="V29" s="7"/>
      <c r="W29" s="8"/>
      <c r="X29" s="143"/>
      <c r="Y29" s="38"/>
      <c r="Z29" s="7"/>
      <c r="AA29" s="8"/>
      <c r="AB29" s="143"/>
    </row>
    <row r="30" spans="1:30" ht="15.95" customHeight="1" x14ac:dyDescent="0.15">
      <c r="A30" s="65"/>
      <c r="B30" s="13" t="s">
        <v>78</v>
      </c>
      <c r="C30" s="11">
        <f>SUM(C27:C29)</f>
        <v>590</v>
      </c>
      <c r="D30" s="12">
        <f>SUM(D27:D29)</f>
        <v>0</v>
      </c>
      <c r="E30" s="65"/>
      <c r="F30" s="13" t="s">
        <v>78</v>
      </c>
      <c r="G30" s="11">
        <f>SUM(G27:G28)</f>
        <v>960</v>
      </c>
      <c r="H30" s="12">
        <f>SUM(H27:H29)</f>
        <v>0</v>
      </c>
      <c r="I30" s="65"/>
      <c r="J30" s="13"/>
      <c r="K30" s="11"/>
      <c r="L30" s="12"/>
      <c r="M30" s="65"/>
      <c r="N30" s="13" t="s">
        <v>78</v>
      </c>
      <c r="O30" s="11">
        <f>SUM(O27:O29)</f>
        <v>2120</v>
      </c>
      <c r="P30" s="12">
        <f>SUM(P27:P29)</f>
        <v>0</v>
      </c>
      <c r="Q30" s="65"/>
      <c r="R30" s="13"/>
      <c r="S30" s="11"/>
      <c r="T30" s="12"/>
      <c r="U30" s="65"/>
      <c r="V30" s="13"/>
      <c r="W30" s="11"/>
      <c r="X30" s="12"/>
      <c r="Y30" s="65"/>
      <c r="Z30" s="13"/>
      <c r="AA30" s="11"/>
      <c r="AB30" s="12"/>
    </row>
    <row r="31" spans="1:30" ht="15.95" customHeight="1" x14ac:dyDescent="0.15">
      <c r="A31" s="45"/>
      <c r="B31" s="61" t="s">
        <v>399</v>
      </c>
      <c r="C31" s="46"/>
      <c r="D31" s="47"/>
      <c r="E31" s="200"/>
      <c r="F31" s="60"/>
      <c r="G31" s="46"/>
      <c r="H31" s="47"/>
      <c r="I31" s="56"/>
      <c r="J31" s="56"/>
      <c r="K31" s="57" t="s">
        <v>117</v>
      </c>
      <c r="L31" s="58">
        <f>C34+G34+K34+O34+S34+W34+AA34</f>
        <v>280</v>
      </c>
      <c r="M31" s="56"/>
      <c r="N31" s="56"/>
      <c r="O31" s="57" t="s">
        <v>116</v>
      </c>
      <c r="P31" s="201">
        <f>D34+H34+L34+P34+T34+X34+AB34</f>
        <v>0</v>
      </c>
      <c r="Q31" s="48"/>
      <c r="R31" s="49"/>
      <c r="S31" s="50"/>
      <c r="T31" s="51"/>
      <c r="U31" s="48"/>
      <c r="V31" s="49"/>
      <c r="W31" s="216"/>
      <c r="X31" s="217"/>
      <c r="Y31" s="48"/>
      <c r="Z31" s="216"/>
      <c r="AA31" s="216"/>
      <c r="AB31" s="206"/>
    </row>
    <row r="32" spans="1:30" ht="15.95" customHeight="1" x14ac:dyDescent="0.15">
      <c r="A32" s="33"/>
      <c r="B32" s="7" t="s">
        <v>645</v>
      </c>
      <c r="C32" s="8">
        <v>280</v>
      </c>
      <c r="D32" s="142"/>
      <c r="E32" s="36"/>
      <c r="F32" s="7"/>
      <c r="G32" s="8"/>
      <c r="H32" s="142"/>
      <c r="I32" s="36"/>
      <c r="J32" s="7"/>
      <c r="K32" s="15"/>
      <c r="L32" s="142"/>
      <c r="M32" s="164"/>
      <c r="N32" s="14"/>
      <c r="O32" s="15"/>
      <c r="P32" s="142"/>
      <c r="Q32" s="36"/>
      <c r="R32" s="14"/>
      <c r="S32" s="15"/>
      <c r="T32" s="142"/>
      <c r="U32" s="36"/>
      <c r="V32" s="14"/>
      <c r="W32" s="15"/>
      <c r="X32" s="142"/>
      <c r="Y32" s="36"/>
      <c r="Z32" s="14"/>
      <c r="AA32" s="15"/>
      <c r="AB32" s="142"/>
    </row>
    <row r="33" spans="1:28" ht="15.95" customHeight="1" x14ac:dyDescent="0.15">
      <c r="A33" s="30"/>
      <c r="B33" s="14"/>
      <c r="C33" s="15"/>
      <c r="D33" s="143"/>
      <c r="E33" s="38"/>
      <c r="F33" s="14"/>
      <c r="G33" s="15"/>
      <c r="H33" s="143"/>
      <c r="I33" s="38"/>
      <c r="J33" s="14"/>
      <c r="K33" s="8"/>
      <c r="L33" s="143"/>
      <c r="M33" s="38"/>
      <c r="N33" s="14"/>
      <c r="O33" s="8"/>
      <c r="P33" s="143"/>
      <c r="Q33" s="38"/>
      <c r="R33" s="7"/>
      <c r="S33" s="8"/>
      <c r="T33" s="143"/>
      <c r="U33" s="38"/>
      <c r="V33" s="7"/>
      <c r="W33" s="8"/>
      <c r="X33" s="143"/>
      <c r="Y33" s="38"/>
      <c r="Z33" s="7"/>
      <c r="AA33" s="8"/>
      <c r="AB33" s="143"/>
    </row>
    <row r="34" spans="1:28" ht="15.95" customHeight="1" x14ac:dyDescent="0.15">
      <c r="A34" s="65"/>
      <c r="B34" s="13" t="s">
        <v>78</v>
      </c>
      <c r="C34" s="11">
        <f>SUM(C32:C33)</f>
        <v>280</v>
      </c>
      <c r="D34" s="12">
        <f>SUM(D32:D33)</f>
        <v>0</v>
      </c>
      <c r="E34" s="65"/>
      <c r="F34" s="13"/>
      <c r="G34" s="11"/>
      <c r="H34" s="12"/>
      <c r="I34" s="65"/>
      <c r="J34" s="13"/>
      <c r="K34" s="11"/>
      <c r="L34" s="12"/>
      <c r="M34" s="65"/>
      <c r="N34" s="13"/>
      <c r="O34" s="11"/>
      <c r="P34" s="12"/>
      <c r="Q34" s="65"/>
      <c r="R34" s="13"/>
      <c r="S34" s="11"/>
      <c r="T34" s="12"/>
      <c r="U34" s="65"/>
      <c r="V34" s="13"/>
      <c r="W34" s="11"/>
      <c r="X34" s="12"/>
      <c r="Y34" s="65"/>
      <c r="Z34" s="13"/>
      <c r="AA34" s="11"/>
      <c r="AB34" s="12"/>
    </row>
    <row r="35" spans="1:28" ht="15.95" customHeight="1" x14ac:dyDescent="0.15">
      <c r="A35" s="65"/>
      <c r="B35" s="13" t="s">
        <v>143</v>
      </c>
      <c r="C35" s="11">
        <f>C25+C30+C34</f>
        <v>870</v>
      </c>
      <c r="D35" s="12">
        <f>D25+D30+D34</f>
        <v>0</v>
      </c>
      <c r="E35" s="65"/>
      <c r="F35" s="13" t="s">
        <v>143</v>
      </c>
      <c r="G35" s="11">
        <f>G25+G30+G34</f>
        <v>2780</v>
      </c>
      <c r="H35" s="12">
        <f>H25+H30+H34</f>
        <v>0</v>
      </c>
      <c r="I35" s="65"/>
      <c r="J35" s="13"/>
      <c r="K35" s="11"/>
      <c r="L35" s="12"/>
      <c r="M35" s="65"/>
      <c r="N35" s="13" t="s">
        <v>143</v>
      </c>
      <c r="O35" s="11">
        <f>O25+O30+O34</f>
        <v>2120</v>
      </c>
      <c r="P35" s="12">
        <f>P25+P30+P34</f>
        <v>0</v>
      </c>
      <c r="Q35" s="65"/>
      <c r="R35" s="13"/>
      <c r="S35" s="11"/>
      <c r="T35" s="12"/>
      <c r="U35" s="65"/>
      <c r="V35" s="13"/>
      <c r="W35" s="11"/>
      <c r="X35" s="12"/>
      <c r="Y35" s="65"/>
      <c r="Z35" s="13"/>
      <c r="AA35" s="11"/>
      <c r="AB35" s="12"/>
    </row>
    <row r="36" spans="1:28" ht="15.95" customHeight="1" x14ac:dyDescent="0.15">
      <c r="B36" s="52" t="s">
        <v>317</v>
      </c>
      <c r="S36" s="66"/>
      <c r="W36" s="66"/>
      <c r="Y36" s="2"/>
      <c r="AA36" s="21"/>
      <c r="AB36" s="67" t="s">
        <v>598</v>
      </c>
    </row>
    <row r="37" spans="1:28" ht="15.95" customHeight="1" x14ac:dyDescent="0.15">
      <c r="B37" s="52" t="s">
        <v>638</v>
      </c>
    </row>
    <row r="38" spans="1:28" ht="15.95" customHeight="1" x14ac:dyDescent="0.15"/>
  </sheetData>
  <sheetProtection algorithmName="SHA-512" hashValue="4LEhguScSMoQ404VcZe9PO7fUYfq9YnCUUTI97ZWVgB/4AcQH97ByF3sUJCeJZe9kctHIipNDM2eBFx20V+5jA==" saltValue="5Vl4LtIxgqpKvHTYV4N/m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表紙</vt:lpstr>
      <vt:lpstr>郡市別</vt:lpstr>
      <vt:lpstr>山口1</vt:lpstr>
      <vt:lpstr>山口2・宇部・山陽小野田</vt:lpstr>
      <vt:lpstr>防府</vt:lpstr>
      <vt:lpstr>長門・大津・美祢</vt:lpstr>
      <vt:lpstr>萩・阿武</vt:lpstr>
      <vt:lpstr>周南</vt:lpstr>
      <vt:lpstr>下松・光・熊毛</vt:lpstr>
      <vt:lpstr>柳井・大島</vt:lpstr>
      <vt:lpstr>岩国</vt:lpstr>
      <vt:lpstr>下関1</vt:lpstr>
      <vt:lpstr>下関2</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2025-12-19T00:20:55Z</cp:lastPrinted>
  <dcterms:created xsi:type="dcterms:W3CDTF">1997-07-26T05:41:58Z</dcterms:created>
  <dcterms:modified xsi:type="dcterms:W3CDTF">2025-12-25T00:42:50Z</dcterms:modified>
</cp:coreProperties>
</file>