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mc:AlternateContent xmlns:mc="http://schemas.openxmlformats.org/markup-compatibility/2006">
    <mc:Choice Requires="x15">
      <x15ac:absPath xmlns:x15ac="http://schemas.microsoft.com/office/spreadsheetml/2010/11/ac" url="C:\Users\eigyo2\Desktop\"/>
    </mc:Choice>
  </mc:AlternateContent>
  <xr:revisionPtr revIDLastSave="0" documentId="8_{E3DF614C-3FFB-4B83-8623-6C2F997CB722}" xr6:coauthVersionLast="47" xr6:coauthVersionMax="47" xr10:uidLastSave="{00000000-0000-0000-0000-000000000000}"/>
  <bookViews>
    <workbookView xWindow="1965" yWindow="390" windowWidth="24105" windowHeight="14370" tabRatio="918" xr2:uid="{00000000-000D-0000-FFFF-FFFF00000000}"/>
  </bookViews>
  <sheets>
    <sheet name="表紙" sheetId="8" r:id="rId1"/>
    <sheet name="郡市別" sheetId="7" r:id="rId2"/>
    <sheet name="松山1" sheetId="1" r:id="rId3"/>
    <sheet name="松山2・東温・伊予・上浮穴" sheetId="2" r:id="rId4"/>
    <sheet name="喜多・大洲・八幡浜・西宇和・西予" sheetId="3" r:id="rId5"/>
    <sheet name="宇和島・北宇和・南宇和" sheetId="4" r:id="rId6"/>
    <sheet name="四国中央・新居浜・西条" sheetId="5" r:id="rId7"/>
    <sheet name="今治・越智" sheetId="6" r:id="rId8"/>
  </sheets>
  <definedNames>
    <definedName name="_xlnm.Print_Titles" localSheetId="1">郡市別!$1:$4</definedName>
  </definedNames>
  <calcPr calcId="181029"/>
  <fileRecoveryPr autoRecover="0"/>
</workbook>
</file>

<file path=xl/calcChain.xml><?xml version="1.0" encoding="utf-8"?>
<calcChain xmlns="http://schemas.openxmlformats.org/spreadsheetml/2006/main">
  <c r="F25" i="7" l="1"/>
  <c r="E25" i="7"/>
  <c r="H36" i="3"/>
  <c r="G36" i="3"/>
  <c r="D25" i="7" s="1"/>
  <c r="K43" i="6" l="1"/>
  <c r="D43" i="6" l="1"/>
  <c r="C43" i="6"/>
  <c r="L43" i="6"/>
  <c r="H43" i="6"/>
  <c r="G43" i="6"/>
  <c r="AA43" i="1" l="1"/>
  <c r="AB30" i="3" l="1"/>
  <c r="AA30" i="3"/>
  <c r="P13" i="7" s="1"/>
  <c r="T30" i="3"/>
  <c r="S30" i="3"/>
  <c r="J13" i="7" s="1"/>
  <c r="P30" i="3"/>
  <c r="I13" i="7" s="1"/>
  <c r="O30" i="3"/>
  <c r="H13" i="7" s="1"/>
  <c r="L30" i="3"/>
  <c r="G13" i="7" s="1"/>
  <c r="K30" i="3"/>
  <c r="F13" i="7" s="1"/>
  <c r="H30" i="3"/>
  <c r="E13" i="7" s="1"/>
  <c r="G30" i="3"/>
  <c r="D13" i="7" s="1"/>
  <c r="D30" i="3"/>
  <c r="C13" i="7" s="1"/>
  <c r="C30" i="3"/>
  <c r="O20" i="6"/>
  <c r="P36" i="3"/>
  <c r="I25" i="7" s="1"/>
  <c r="O36" i="3"/>
  <c r="H25" i="7" s="1"/>
  <c r="D36" i="3"/>
  <c r="C25" i="7" s="1"/>
  <c r="L36" i="3"/>
  <c r="T36" i="3"/>
  <c r="AB36" i="3"/>
  <c r="Q25" i="7" s="1"/>
  <c r="C36" i="3"/>
  <c r="K36" i="3"/>
  <c r="S36" i="3"/>
  <c r="J25" i="7" s="1"/>
  <c r="AA36" i="3"/>
  <c r="P20" i="6"/>
  <c r="P37" i="6" s="1"/>
  <c r="I11" i="7" s="1"/>
  <c r="AB43" i="1"/>
  <c r="D20" i="6"/>
  <c r="D36" i="6"/>
  <c r="D16" i="4"/>
  <c r="C12" i="7" s="1"/>
  <c r="D23" i="5"/>
  <c r="C14" i="7" s="1"/>
  <c r="D34" i="5"/>
  <c r="C15" i="7" s="1"/>
  <c r="D23" i="3"/>
  <c r="C16" i="7" s="1"/>
  <c r="D29" i="2"/>
  <c r="C17" i="7" s="1"/>
  <c r="D20" i="2"/>
  <c r="C18" i="7" s="1"/>
  <c r="D48" i="3"/>
  <c r="C19" i="7" s="1"/>
  <c r="D14" i="5"/>
  <c r="C20" i="7" s="1"/>
  <c r="C21" i="7"/>
  <c r="D45" i="2"/>
  <c r="C22" i="7" s="1"/>
  <c r="D37" i="2"/>
  <c r="C23" i="7" s="1"/>
  <c r="D11" i="3"/>
  <c r="C24" i="7" s="1"/>
  <c r="D27" i="4"/>
  <c r="C26" i="7" s="1"/>
  <c r="D34" i="4"/>
  <c r="C27" i="7" s="1"/>
  <c r="C20" i="6"/>
  <c r="C36" i="6"/>
  <c r="C16" i="4"/>
  <c r="C23" i="5"/>
  <c r="B14" i="7" s="1"/>
  <c r="C34" i="5"/>
  <c r="B15" i="7" s="1"/>
  <c r="C23" i="3"/>
  <c r="C29" i="2"/>
  <c r="B17" i="7" s="1"/>
  <c r="C20" i="2"/>
  <c r="B18" i="7" s="1"/>
  <c r="C48" i="3"/>
  <c r="B19" i="7" s="1"/>
  <c r="C14" i="5"/>
  <c r="B20" i="7" s="1"/>
  <c r="B21" i="7"/>
  <c r="C45" i="2"/>
  <c r="B22" i="7" s="1"/>
  <c r="C37" i="2"/>
  <c r="B23" i="7" s="1"/>
  <c r="C11" i="3"/>
  <c r="C27" i="4"/>
  <c r="C34" i="4"/>
  <c r="B27" i="7" s="1"/>
  <c r="D43" i="1"/>
  <c r="D14" i="2"/>
  <c r="C43" i="1"/>
  <c r="C14" i="2"/>
  <c r="G43" i="1"/>
  <c r="G14" i="2"/>
  <c r="K43" i="1"/>
  <c r="K14" i="2"/>
  <c r="O43" i="1"/>
  <c r="O14" i="2"/>
  <c r="S43" i="1"/>
  <c r="S14" i="2"/>
  <c r="AA14" i="2"/>
  <c r="H43" i="1"/>
  <c r="H14" i="2"/>
  <c r="L43" i="1"/>
  <c r="L14" i="2"/>
  <c r="P43" i="1"/>
  <c r="P14" i="2"/>
  <c r="T43" i="1"/>
  <c r="T14" i="2"/>
  <c r="AB14" i="2"/>
  <c r="AA20" i="6"/>
  <c r="AA36" i="6"/>
  <c r="K20" i="6"/>
  <c r="K36" i="6"/>
  <c r="G20" i="6"/>
  <c r="G36" i="6"/>
  <c r="O36" i="6"/>
  <c r="S20" i="6"/>
  <c r="S37" i="6" s="1"/>
  <c r="J11" i="7" s="1"/>
  <c r="H20" i="6"/>
  <c r="H36" i="6"/>
  <c r="L20" i="6"/>
  <c r="L36" i="6"/>
  <c r="P36" i="6"/>
  <c r="T20" i="6"/>
  <c r="T37" i="6" s="1"/>
  <c r="K11" i="7" s="1"/>
  <c r="AB20" i="6"/>
  <c r="AB36" i="6"/>
  <c r="G16" i="4"/>
  <c r="D12" i="7" s="1"/>
  <c r="K16" i="4"/>
  <c r="F12" i="7" s="1"/>
  <c r="O16" i="4"/>
  <c r="H12" i="7" s="1"/>
  <c r="S16" i="4"/>
  <c r="J12" i="7" s="1"/>
  <c r="AA16" i="4"/>
  <c r="P12" i="7" s="1"/>
  <c r="H16" i="4"/>
  <c r="E12" i="7" s="1"/>
  <c r="L16" i="4"/>
  <c r="G12" i="7" s="1"/>
  <c r="P16" i="4"/>
  <c r="I12" i="7" s="1"/>
  <c r="T16" i="4"/>
  <c r="K12" i="7" s="1"/>
  <c r="AB16" i="4"/>
  <c r="Q12" i="7" s="1"/>
  <c r="K13" i="7"/>
  <c r="Q13" i="7"/>
  <c r="G23" i="5"/>
  <c r="D14" i="7" s="1"/>
  <c r="K23" i="5"/>
  <c r="F14" i="7" s="1"/>
  <c r="O23" i="5"/>
  <c r="H14" i="7" s="1"/>
  <c r="S23" i="5"/>
  <c r="J14" i="7" s="1"/>
  <c r="AA23" i="5"/>
  <c r="P14" i="7" s="1"/>
  <c r="H23" i="5"/>
  <c r="E14" i="7" s="1"/>
  <c r="L23" i="5"/>
  <c r="G14" i="7" s="1"/>
  <c r="P23" i="5"/>
  <c r="I14" i="7" s="1"/>
  <c r="T23" i="5"/>
  <c r="K14" i="7" s="1"/>
  <c r="AB23" i="5"/>
  <c r="Q14" i="7" s="1"/>
  <c r="G34" i="5"/>
  <c r="D15" i="7" s="1"/>
  <c r="K34" i="5"/>
  <c r="F15" i="7" s="1"/>
  <c r="O34" i="5"/>
  <c r="H15" i="7" s="1"/>
  <c r="S34" i="5"/>
  <c r="J15" i="7" s="1"/>
  <c r="AA34" i="5"/>
  <c r="P15" i="7" s="1"/>
  <c r="H34" i="5"/>
  <c r="E15" i="7" s="1"/>
  <c r="L34" i="5"/>
  <c r="G15" i="7" s="1"/>
  <c r="P34" i="5"/>
  <c r="I15" i="7" s="1"/>
  <c r="T34" i="5"/>
  <c r="K15" i="7" s="1"/>
  <c r="AB34" i="5"/>
  <c r="Q15" i="7" s="1"/>
  <c r="G23" i="3"/>
  <c r="D16" i="7" s="1"/>
  <c r="K23" i="3"/>
  <c r="F16" i="7" s="1"/>
  <c r="O23" i="3"/>
  <c r="H16" i="7" s="1"/>
  <c r="S23" i="3"/>
  <c r="J16" i="7" s="1"/>
  <c r="AA23" i="3"/>
  <c r="P16" i="7" s="1"/>
  <c r="H23" i="3"/>
  <c r="E16" i="7" s="1"/>
  <c r="L23" i="3"/>
  <c r="G16" i="7" s="1"/>
  <c r="P23" i="3"/>
  <c r="I16" i="7" s="1"/>
  <c r="T23" i="3"/>
  <c r="K16" i="7" s="1"/>
  <c r="AB23" i="3"/>
  <c r="Q16" i="7" s="1"/>
  <c r="G29" i="2"/>
  <c r="D17" i="7" s="1"/>
  <c r="K29" i="2"/>
  <c r="F17" i="7" s="1"/>
  <c r="O29" i="2"/>
  <c r="H17" i="7" s="1"/>
  <c r="S29" i="2"/>
  <c r="J17" i="7" s="1"/>
  <c r="AA29" i="2"/>
  <c r="P17" i="7" s="1"/>
  <c r="H29" i="2"/>
  <c r="E17" i="7" s="1"/>
  <c r="L29" i="2"/>
  <c r="G17" i="7" s="1"/>
  <c r="P29" i="2"/>
  <c r="I17" i="7" s="1"/>
  <c r="T29" i="2"/>
  <c r="K17" i="7" s="1"/>
  <c r="AB29" i="2"/>
  <c r="Q17" i="7" s="1"/>
  <c r="G20" i="2"/>
  <c r="D18" i="7" s="1"/>
  <c r="K20" i="2"/>
  <c r="F18" i="7" s="1"/>
  <c r="O20" i="2"/>
  <c r="H18" i="7" s="1"/>
  <c r="S20" i="2"/>
  <c r="J18" i="7" s="1"/>
  <c r="AA20" i="2"/>
  <c r="P18" i="7" s="1"/>
  <c r="H20" i="2"/>
  <c r="E18" i="7" s="1"/>
  <c r="L20" i="2"/>
  <c r="G18" i="7" s="1"/>
  <c r="P20" i="2"/>
  <c r="I18" i="7" s="1"/>
  <c r="T20" i="2"/>
  <c r="K18" i="7" s="1"/>
  <c r="AB20" i="2"/>
  <c r="Q18" i="7" s="1"/>
  <c r="G48" i="3"/>
  <c r="D19" i="7" s="1"/>
  <c r="K48" i="3"/>
  <c r="F19" i="7" s="1"/>
  <c r="O48" i="3"/>
  <c r="H19" i="7" s="1"/>
  <c r="S48" i="3"/>
  <c r="J19" i="7" s="1"/>
  <c r="AA48" i="3"/>
  <c r="P19" i="7" s="1"/>
  <c r="H48" i="3"/>
  <c r="E19" i="7" s="1"/>
  <c r="L48" i="3"/>
  <c r="G19" i="7" s="1"/>
  <c r="P48" i="3"/>
  <c r="I19" i="7" s="1"/>
  <c r="T48" i="3"/>
  <c r="K19" i="7" s="1"/>
  <c r="AB48" i="3"/>
  <c r="Q19" i="7" s="1"/>
  <c r="G14" i="5"/>
  <c r="D20" i="7" s="1"/>
  <c r="K14" i="5"/>
  <c r="F20" i="7" s="1"/>
  <c r="O14" i="5"/>
  <c r="H20" i="7" s="1"/>
  <c r="S14" i="5"/>
  <c r="J20" i="7" s="1"/>
  <c r="AA14" i="5"/>
  <c r="P20" i="7" s="1"/>
  <c r="H14" i="5"/>
  <c r="E20" i="7" s="1"/>
  <c r="L14" i="5"/>
  <c r="G20" i="7" s="1"/>
  <c r="P14" i="5"/>
  <c r="I20" i="7" s="1"/>
  <c r="T14" i="5"/>
  <c r="K20" i="7" s="1"/>
  <c r="AB14" i="5"/>
  <c r="Q20" i="7" s="1"/>
  <c r="D21" i="7"/>
  <c r="F21" i="7"/>
  <c r="E21" i="7"/>
  <c r="G21" i="7"/>
  <c r="G45" i="2"/>
  <c r="D22" i="7" s="1"/>
  <c r="K45" i="2"/>
  <c r="F22" i="7" s="1"/>
  <c r="AA45" i="2"/>
  <c r="P22" i="7" s="1"/>
  <c r="H45" i="2"/>
  <c r="E22" i="7" s="1"/>
  <c r="L45" i="2"/>
  <c r="G22" i="7" s="1"/>
  <c r="AB45" i="2"/>
  <c r="Q22" i="7" s="1"/>
  <c r="G37" i="2"/>
  <c r="D23" i="7" s="1"/>
  <c r="K37" i="2"/>
  <c r="F23" i="7" s="1"/>
  <c r="O37" i="2"/>
  <c r="H23" i="7" s="1"/>
  <c r="S37" i="2"/>
  <c r="J23" i="7" s="1"/>
  <c r="AA37" i="2"/>
  <c r="P23" i="7" s="1"/>
  <c r="H37" i="2"/>
  <c r="E23" i="7" s="1"/>
  <c r="L37" i="2"/>
  <c r="G23" i="7" s="1"/>
  <c r="P37" i="2"/>
  <c r="I23" i="7" s="1"/>
  <c r="T37" i="2"/>
  <c r="K23" i="7" s="1"/>
  <c r="AB37" i="2"/>
  <c r="Q23" i="7" s="1"/>
  <c r="G11" i="3"/>
  <c r="D24" i="7" s="1"/>
  <c r="K11" i="3"/>
  <c r="F24" i="7" s="1"/>
  <c r="O11" i="3"/>
  <c r="H24" i="7" s="1"/>
  <c r="S11" i="3"/>
  <c r="J24" i="7" s="1"/>
  <c r="AA11" i="3"/>
  <c r="P24" i="7" s="1"/>
  <c r="H11" i="3"/>
  <c r="E24" i="7" s="1"/>
  <c r="L11" i="3"/>
  <c r="G24" i="7" s="1"/>
  <c r="P11" i="3"/>
  <c r="I24" i="7" s="1"/>
  <c r="T11" i="3"/>
  <c r="K24" i="7" s="1"/>
  <c r="AB11" i="3"/>
  <c r="Q24" i="7" s="1"/>
  <c r="P25" i="7"/>
  <c r="G25" i="7"/>
  <c r="K25" i="7"/>
  <c r="G27" i="4"/>
  <c r="D26" i="7" s="1"/>
  <c r="K27" i="4"/>
  <c r="F26" i="7" s="1"/>
  <c r="AA27" i="4"/>
  <c r="P26" i="7" s="1"/>
  <c r="H27" i="4"/>
  <c r="E26" i="7" s="1"/>
  <c r="L27" i="4"/>
  <c r="G26" i="7" s="1"/>
  <c r="AB27" i="4"/>
  <c r="Q26" i="7" s="1"/>
  <c r="G34" i="4"/>
  <c r="D27" i="7" s="1"/>
  <c r="K34" i="4"/>
  <c r="F27" i="7" s="1"/>
  <c r="AA34" i="4"/>
  <c r="P27" i="7" s="1"/>
  <c r="H34" i="4"/>
  <c r="E27" i="7" s="1"/>
  <c r="L34" i="4"/>
  <c r="G27" i="7" s="1"/>
  <c r="AB34" i="4"/>
  <c r="Q27" i="7" s="1"/>
  <c r="AB2" i="2"/>
  <c r="AB2" i="3"/>
  <c r="AB2" i="6"/>
  <c r="AB2" i="5"/>
  <c r="AB2" i="4"/>
  <c r="D37" i="6" l="1"/>
  <c r="C11" i="7" s="1"/>
  <c r="B26" i="7"/>
  <c r="R26" i="7" s="1"/>
  <c r="B12" i="7"/>
  <c r="R12" i="7" s="1"/>
  <c r="B25" i="7"/>
  <c r="R25" i="7" s="1"/>
  <c r="B13" i="7"/>
  <c r="R13" i="7" s="1"/>
  <c r="B16" i="7"/>
  <c r="R16" i="7" s="1"/>
  <c r="B24" i="7"/>
  <c r="R24" i="7" s="1"/>
  <c r="P24" i="3"/>
  <c r="P6" i="3"/>
  <c r="H15" i="2"/>
  <c r="E10" i="7" s="1"/>
  <c r="AB15" i="2"/>
  <c r="Q10" i="7" s="1"/>
  <c r="P15" i="2"/>
  <c r="I10" i="7" s="1"/>
  <c r="I28" i="7" s="1"/>
  <c r="P7" i="6"/>
  <c r="P21" i="6"/>
  <c r="P16" i="2"/>
  <c r="P28" i="4"/>
  <c r="L38" i="2"/>
  <c r="K37" i="6"/>
  <c r="F11" i="7" s="1"/>
  <c r="P38" i="6"/>
  <c r="P17" i="4"/>
  <c r="P38" i="2"/>
  <c r="P6" i="5"/>
  <c r="P12" i="3"/>
  <c r="P15" i="5"/>
  <c r="P37" i="3"/>
  <c r="L37" i="6"/>
  <c r="G11" i="7" s="1"/>
  <c r="P6" i="2"/>
  <c r="P24" i="5"/>
  <c r="P30" i="2"/>
  <c r="P21" i="2"/>
  <c r="P6" i="4"/>
  <c r="S25" i="7"/>
  <c r="H37" i="6"/>
  <c r="E11" i="7" s="1"/>
  <c r="O37" i="6"/>
  <c r="H11" i="7" s="1"/>
  <c r="S15" i="2"/>
  <c r="J10" i="7" s="1"/>
  <c r="J28" i="7" s="1"/>
  <c r="L15" i="2"/>
  <c r="G10" i="7" s="1"/>
  <c r="P7" i="1"/>
  <c r="S18" i="7"/>
  <c r="S16" i="7"/>
  <c r="S14" i="7"/>
  <c r="T15" i="2"/>
  <c r="K10" i="7" s="1"/>
  <c r="K28" i="7" s="1"/>
  <c r="S17" i="7"/>
  <c r="S15" i="7"/>
  <c r="P31" i="3"/>
  <c r="G37" i="6"/>
  <c r="D11" i="7" s="1"/>
  <c r="L7" i="6"/>
  <c r="AA15" i="2"/>
  <c r="P10" i="7" s="1"/>
  <c r="L21" i="6"/>
  <c r="R15" i="7"/>
  <c r="L15" i="5"/>
  <c r="L24" i="5"/>
  <c r="L6" i="5"/>
  <c r="L6" i="4"/>
  <c r="L24" i="3"/>
  <c r="L12" i="3"/>
  <c r="R17" i="7"/>
  <c r="R18" i="7"/>
  <c r="G15" i="2"/>
  <c r="D10" i="7" s="1"/>
  <c r="D15" i="2"/>
  <c r="C10" i="7" s="1"/>
  <c r="L17" i="4"/>
  <c r="L31" i="3"/>
  <c r="L6" i="2"/>
  <c r="K15" i="2"/>
  <c r="F10" i="7" s="1"/>
  <c r="C15" i="2"/>
  <c r="B10" i="7" s="1"/>
  <c r="J44" i="7" s="1"/>
  <c r="O15" i="2"/>
  <c r="H10" i="7" s="1"/>
  <c r="L38" i="6"/>
  <c r="AA37" i="6"/>
  <c r="P11" i="7" s="1"/>
  <c r="R14" i="7"/>
  <c r="L28" i="4"/>
  <c r="L37" i="3"/>
  <c r="L30" i="2"/>
  <c r="L21" i="2"/>
  <c r="L16" i="2"/>
  <c r="L7" i="1"/>
  <c r="L6" i="3"/>
  <c r="R27" i="7"/>
  <c r="S27" i="7"/>
  <c r="S12" i="7"/>
  <c r="S13" i="7"/>
  <c r="AB37" i="6"/>
  <c r="Q11" i="7" s="1"/>
  <c r="C37" i="6"/>
  <c r="B11" i="7" s="1"/>
  <c r="R23" i="7"/>
  <c r="R22" i="7"/>
  <c r="S21" i="7"/>
  <c r="R21" i="7"/>
  <c r="R20" i="7"/>
  <c r="S24" i="7"/>
  <c r="S23" i="7"/>
  <c r="S22" i="7"/>
  <c r="S20" i="7"/>
  <c r="S19" i="7"/>
  <c r="R19" i="7"/>
  <c r="S26" i="7"/>
  <c r="K44" i="7" l="1"/>
  <c r="M44" i="7" s="1"/>
  <c r="G28" i="7"/>
  <c r="E28" i="7"/>
  <c r="Q28" i="7"/>
  <c r="F28" i="7"/>
  <c r="D28" i="7"/>
  <c r="H28" i="7"/>
  <c r="P6" i="6"/>
  <c r="R11" i="7"/>
  <c r="P28" i="7"/>
  <c r="P6" i="1"/>
  <c r="Q44" i="7"/>
  <c r="S10" i="7"/>
  <c r="O44" i="7"/>
  <c r="R10" i="7"/>
  <c r="L6" i="1"/>
  <c r="L6" i="6"/>
  <c r="J46" i="7"/>
  <c r="J48" i="7" s="1"/>
  <c r="B28" i="7"/>
  <c r="K46" i="7"/>
  <c r="C28" i="7"/>
  <c r="S11" i="7"/>
  <c r="J51" i="7" l="1"/>
  <c r="J53" i="7" s="1"/>
  <c r="J55" i="7" s="1"/>
  <c r="S44" i="7"/>
  <c r="K51" i="7"/>
  <c r="M51" i="7" s="1"/>
  <c r="M53" i="7" s="1"/>
  <c r="S28" i="7"/>
  <c r="R28" i="7"/>
  <c r="M46" i="7"/>
  <c r="M48" i="7" s="1"/>
  <c r="Q46" i="7"/>
  <c r="Q48" i="7" s="1"/>
  <c r="K48" i="7"/>
  <c r="O46" i="7"/>
  <c r="O48" i="7" s="1"/>
  <c r="S46" i="7"/>
  <c r="S48" i="7" l="1"/>
  <c r="M55" i="7"/>
  <c r="S51" i="7"/>
  <c r="S53" i="7" s="1"/>
  <c r="Q51" i="7"/>
  <c r="Q53" i="7" s="1"/>
  <c r="Q55" i="7" s="1"/>
  <c r="O51" i="7"/>
  <c r="O53" i="7" s="1"/>
  <c r="O55" i="7" s="1"/>
  <c r="K53" i="7"/>
  <c r="K55" i="7" s="1"/>
  <c r="S55" i="7" l="1"/>
</calcChain>
</file>

<file path=xl/sharedStrings.xml><?xml version="1.0" encoding="utf-8"?>
<sst xmlns="http://schemas.openxmlformats.org/spreadsheetml/2006/main" count="1027" uniqueCount="591">
  <si>
    <t>西条中部</t>
    <rPh sb="0" eb="2">
      <t>サイジョウ</t>
    </rPh>
    <rPh sb="2" eb="4">
      <t>チュウブ</t>
    </rPh>
    <phoneticPr fontId="2"/>
  </si>
  <si>
    <t>西</t>
    <rPh sb="0" eb="1">
      <t>ニシ</t>
    </rPh>
    <phoneticPr fontId="2"/>
  </si>
  <si>
    <t>条</t>
    <rPh sb="0" eb="1">
      <t>ジョウ</t>
    </rPh>
    <phoneticPr fontId="2"/>
  </si>
  <si>
    <t>今治市</t>
    <rPh sb="0" eb="3">
      <t>イマバリシ</t>
    </rPh>
    <phoneticPr fontId="2"/>
  </si>
  <si>
    <t>今治南</t>
    <rPh sb="0" eb="2">
      <t>イマバリ</t>
    </rPh>
    <rPh sb="2" eb="3">
      <t>ミナミ</t>
    </rPh>
    <phoneticPr fontId="2"/>
  </si>
  <si>
    <t>今</t>
    <rPh sb="0" eb="1">
      <t>イマ</t>
    </rPh>
    <phoneticPr fontId="2"/>
  </si>
  <si>
    <t>今治南</t>
    <rPh sb="0" eb="2">
      <t>イマバリ</t>
    </rPh>
    <rPh sb="2" eb="3">
      <t>ナン</t>
    </rPh>
    <phoneticPr fontId="2"/>
  </si>
  <si>
    <t>治</t>
    <rPh sb="0" eb="1">
      <t>ジ</t>
    </rPh>
    <phoneticPr fontId="2"/>
  </si>
  <si>
    <t>宇</t>
    <rPh sb="0" eb="1">
      <t>ウ</t>
    </rPh>
    <phoneticPr fontId="2"/>
  </si>
  <si>
    <t>宇和島市</t>
    <rPh sb="0" eb="4">
      <t>ウワジマシ</t>
    </rPh>
    <phoneticPr fontId="2"/>
  </si>
  <si>
    <t>宇和島</t>
    <rPh sb="0" eb="3">
      <t>ウワジマ</t>
    </rPh>
    <phoneticPr fontId="2"/>
  </si>
  <si>
    <t>島</t>
    <rPh sb="0" eb="1">
      <t>シマ</t>
    </rPh>
    <phoneticPr fontId="2"/>
  </si>
  <si>
    <t>市</t>
    <rPh sb="0" eb="1">
      <t>シ</t>
    </rPh>
    <phoneticPr fontId="2"/>
  </si>
  <si>
    <t>北</t>
    <rPh sb="0" eb="1">
      <t>キタ</t>
    </rPh>
    <phoneticPr fontId="2"/>
  </si>
  <si>
    <t>和</t>
    <rPh sb="0" eb="1">
      <t>ワ</t>
    </rPh>
    <phoneticPr fontId="2"/>
  </si>
  <si>
    <t>郡</t>
    <rPh sb="0" eb="1">
      <t>グン</t>
    </rPh>
    <phoneticPr fontId="2"/>
  </si>
  <si>
    <t>南</t>
    <rPh sb="0" eb="1">
      <t>ミナミ</t>
    </rPh>
    <phoneticPr fontId="2"/>
  </si>
  <si>
    <t>宇</t>
    <rPh sb="0" eb="1">
      <t>ウ</t>
    </rPh>
    <phoneticPr fontId="2"/>
  </si>
  <si>
    <t xml:space="preserve"> </t>
    <phoneticPr fontId="2"/>
  </si>
  <si>
    <t>和</t>
    <rPh sb="0" eb="1">
      <t>ワ</t>
    </rPh>
    <phoneticPr fontId="2"/>
  </si>
  <si>
    <t>郡</t>
    <rPh sb="0" eb="1">
      <t>グン</t>
    </rPh>
    <phoneticPr fontId="2"/>
  </si>
  <si>
    <t>南宇和郡</t>
    <rPh sb="0" eb="1">
      <t>ナン</t>
    </rPh>
    <rPh sb="1" eb="3">
      <t>ウワ</t>
    </rPh>
    <rPh sb="3" eb="4">
      <t>グン</t>
    </rPh>
    <phoneticPr fontId="2"/>
  </si>
  <si>
    <t>喜多郡</t>
    <rPh sb="0" eb="2">
      <t>キタ</t>
    </rPh>
    <rPh sb="2" eb="3">
      <t>グン</t>
    </rPh>
    <phoneticPr fontId="2"/>
  </si>
  <si>
    <t>大洲市</t>
    <rPh sb="0" eb="3">
      <t>オオズシ</t>
    </rPh>
    <phoneticPr fontId="2"/>
  </si>
  <si>
    <t>八多喜</t>
    <rPh sb="0" eb="1">
      <t>ハチ</t>
    </rPh>
    <rPh sb="1" eb="2">
      <t>タ</t>
    </rPh>
    <rPh sb="2" eb="3">
      <t>キ</t>
    </rPh>
    <phoneticPr fontId="2"/>
  </si>
  <si>
    <t>大洲</t>
    <rPh sb="0" eb="2">
      <t>オオス</t>
    </rPh>
    <phoneticPr fontId="2"/>
  </si>
  <si>
    <t>中島</t>
    <rPh sb="0" eb="2">
      <t>ナカシマ</t>
    </rPh>
    <phoneticPr fontId="2"/>
  </si>
  <si>
    <t>市</t>
    <rPh sb="0" eb="1">
      <t>シ</t>
    </rPh>
    <phoneticPr fontId="2"/>
  </si>
  <si>
    <t>伊予市</t>
    <rPh sb="0" eb="3">
      <t>イヨシ</t>
    </rPh>
    <phoneticPr fontId="2"/>
  </si>
  <si>
    <t>上</t>
    <rPh sb="0" eb="1">
      <t>ウエ</t>
    </rPh>
    <phoneticPr fontId="2"/>
  </si>
  <si>
    <t>伊予郡</t>
    <rPh sb="0" eb="3">
      <t>イヨグン</t>
    </rPh>
    <phoneticPr fontId="2"/>
  </si>
  <si>
    <t>浮</t>
    <rPh sb="0" eb="1">
      <t>ウ</t>
    </rPh>
    <phoneticPr fontId="2"/>
  </si>
  <si>
    <t>穴</t>
    <rPh sb="0" eb="1">
      <t>アナ</t>
    </rPh>
    <phoneticPr fontId="2"/>
  </si>
  <si>
    <t>郡</t>
    <rPh sb="0" eb="1">
      <t>グン</t>
    </rPh>
    <phoneticPr fontId="2"/>
  </si>
  <si>
    <t>松前</t>
    <rPh sb="0" eb="2">
      <t>マツマエ</t>
    </rPh>
    <phoneticPr fontId="2"/>
  </si>
  <si>
    <t>上灘</t>
    <rPh sb="0" eb="1">
      <t>ジョウ</t>
    </rPh>
    <rPh sb="1" eb="2">
      <t>ナダ</t>
    </rPh>
    <phoneticPr fontId="2"/>
  </si>
  <si>
    <t>上浮穴郡</t>
    <rPh sb="0" eb="1">
      <t>ウエ</t>
    </rPh>
    <rPh sb="1" eb="2">
      <t>ウ</t>
    </rPh>
    <rPh sb="2" eb="3">
      <t>アナ</t>
    </rPh>
    <rPh sb="3" eb="4">
      <t>グン</t>
    </rPh>
    <phoneticPr fontId="2"/>
  </si>
  <si>
    <t>畑野川</t>
    <rPh sb="0" eb="1">
      <t>ハタ</t>
    </rPh>
    <rPh sb="1" eb="3">
      <t>ノガワ</t>
    </rPh>
    <phoneticPr fontId="2"/>
  </si>
  <si>
    <t>父二峰</t>
    <rPh sb="0" eb="1">
      <t>チチ</t>
    </rPh>
    <rPh sb="1" eb="2">
      <t>ニ</t>
    </rPh>
    <rPh sb="2" eb="3">
      <t>ミネ</t>
    </rPh>
    <phoneticPr fontId="2"/>
  </si>
  <si>
    <t>申し込みされる折込広告の詳細をご記入下さい。また、販売店明細は部数表に入力して下さい。（郡市別集計は入力の必要ありません）</t>
  </si>
  <si>
    <t>広告主名</t>
  </si>
  <si>
    <t>広告内容・タイトル</t>
  </si>
  <si>
    <t>代理店</t>
  </si>
  <si>
    <t>印刷会社</t>
  </si>
  <si>
    <t>（曜日）</t>
  </si>
  <si>
    <t>通信欄</t>
  </si>
  <si>
    <t>折込広告取扱についてのお願い</t>
  </si>
  <si>
    <t>１．「新聞折込広告取り扱い基準」に違反した広告は折込できません。広告制作の際ご確認ください。</t>
  </si>
  <si>
    <t>２．各種券や折込チラシが商品などに替わるものや、各種団体発行の物については折込できないことがあります。事前にご確認下さい。</t>
  </si>
  <si>
    <t>３．Ａ版、Ｂ版以外の変形物、及び、折りずれ、特に厚い紙、ハガキ大未満の紙などは扱っておりません。</t>
  </si>
  <si>
    <t>４．天災、災害で配達不能の場合や、新聞作成の事故の場合、やむを得ず折込日の変更をさせて頂く事や折込不能になることがありますので、ご了承願います。</t>
  </si>
  <si>
    <t>５．折込広告搬入後の中止及び変更は、作業が難しく、間違いが起きやすいのでご遠慮下さい。</t>
  </si>
  <si>
    <t>６．新聞販売所では、細心の注意をはらって作業をするよう指導しておりますが、偶然のモレ、ダブりはご容赦ください。</t>
  </si>
  <si>
    <t>７．折込料の支払は、当社と契約のない場合前金となっていますのでよろしくお願いします。</t>
  </si>
  <si>
    <t>搬入について</t>
  </si>
  <si>
    <t>１．折込広告を搬入される際は、納品書、又はそれに代わるものを添付いただくようお願いします。</t>
  </si>
  <si>
    <t>２．半月以上先の折込や、当社締め切り時間以降の搬入はご遠慮願います。</t>
  </si>
  <si>
    <t>３．折込チラシは予備紙は必要ありません。申し込み枚数でお願いします。</t>
  </si>
  <si>
    <t>販売店明細について</t>
  </si>
  <si>
    <t>１．折込部数は各新聞社の発表部数となっています。</t>
  </si>
  <si>
    <t>２．新聞販売店の区域と行政区域とは一致していない販売店もあります。</t>
  </si>
  <si>
    <t>３．販売店内の区域指定は配達等の関係で確実な作業ができません。指定をされる場合はご希望通り折込が入らない場合もございますのでご了承願います。</t>
  </si>
  <si>
    <t>申込者名</t>
  </si>
  <si>
    <t>折込日</t>
  </si>
  <si>
    <t>サイズ</t>
  </si>
  <si>
    <t>総枚数</t>
  </si>
  <si>
    <t>部数</t>
  </si>
  <si>
    <t>折込数</t>
  </si>
  <si>
    <t>読 売</t>
  </si>
  <si>
    <t>朝 日</t>
  </si>
  <si>
    <t>毎 日</t>
  </si>
  <si>
    <t>産 経</t>
  </si>
  <si>
    <t>日 経</t>
  </si>
  <si>
    <t>三津西</t>
    <rPh sb="0" eb="1">
      <t>ミ</t>
    </rPh>
    <rPh sb="1" eb="2">
      <t>ツ</t>
    </rPh>
    <rPh sb="2" eb="3">
      <t>ニシ</t>
    </rPh>
    <phoneticPr fontId="2"/>
  </si>
  <si>
    <t>平井</t>
    <rPh sb="0" eb="2">
      <t>ヒライ</t>
    </rPh>
    <phoneticPr fontId="2"/>
  </si>
  <si>
    <t>長浜</t>
    <rPh sb="0" eb="2">
      <t>ナガハマ</t>
    </rPh>
    <phoneticPr fontId="2"/>
  </si>
  <si>
    <t>弓削</t>
    <rPh sb="0" eb="2">
      <t>ユゲ</t>
    </rPh>
    <phoneticPr fontId="2"/>
  </si>
  <si>
    <t>郡 市 別</t>
  </si>
  <si>
    <t>頁</t>
  </si>
  <si>
    <t>市</t>
    <rPh sb="0" eb="1">
      <t>シ</t>
    </rPh>
    <phoneticPr fontId="2"/>
  </si>
  <si>
    <t>伯方</t>
    <rPh sb="0" eb="1">
      <t>ハク</t>
    </rPh>
    <rPh sb="1" eb="2">
      <t>カタ</t>
    </rPh>
    <phoneticPr fontId="2"/>
  </si>
  <si>
    <t>小松</t>
    <rPh sb="0" eb="2">
      <t>コマツ</t>
    </rPh>
    <phoneticPr fontId="2"/>
  </si>
  <si>
    <t>桜井</t>
    <rPh sb="0" eb="2">
      <t>サクライ</t>
    </rPh>
    <phoneticPr fontId="2"/>
  </si>
  <si>
    <t>今治西</t>
    <rPh sb="0" eb="2">
      <t>イマバリ</t>
    </rPh>
    <rPh sb="2" eb="3">
      <t>ニシ</t>
    </rPh>
    <phoneticPr fontId="2"/>
  </si>
  <si>
    <t>新居浜西</t>
    <rPh sb="0" eb="3">
      <t>ニイハマ</t>
    </rPh>
    <rPh sb="3" eb="4">
      <t>ニシ</t>
    </rPh>
    <phoneticPr fontId="2"/>
  </si>
  <si>
    <t>西条東</t>
    <rPh sb="0" eb="2">
      <t>サイジョウ</t>
    </rPh>
    <rPh sb="2" eb="3">
      <t>ヒガシ</t>
    </rPh>
    <phoneticPr fontId="2"/>
  </si>
  <si>
    <t>西条南</t>
    <rPh sb="0" eb="2">
      <t>サイジョウ</t>
    </rPh>
    <rPh sb="2" eb="3">
      <t>ミナミ</t>
    </rPh>
    <phoneticPr fontId="2"/>
  </si>
  <si>
    <t>新居浜南</t>
    <rPh sb="0" eb="3">
      <t>ニイハマ</t>
    </rPh>
    <rPh sb="3" eb="4">
      <t>ミナミ</t>
    </rPh>
    <phoneticPr fontId="2"/>
  </si>
  <si>
    <t>新居浜上</t>
    <rPh sb="0" eb="3">
      <t>ニイハマ</t>
    </rPh>
    <rPh sb="3" eb="4">
      <t>ウエ</t>
    </rPh>
    <phoneticPr fontId="2"/>
  </si>
  <si>
    <t>北宇和郡</t>
    <rPh sb="0" eb="1">
      <t>キタ</t>
    </rPh>
    <rPh sb="1" eb="3">
      <t>ウワ</t>
    </rPh>
    <rPh sb="3" eb="4">
      <t>グン</t>
    </rPh>
    <phoneticPr fontId="2"/>
  </si>
  <si>
    <t>三間</t>
    <rPh sb="0" eb="1">
      <t>サン</t>
    </rPh>
    <rPh sb="1" eb="2">
      <t>カン</t>
    </rPh>
    <phoneticPr fontId="2"/>
  </si>
  <si>
    <t>目黒</t>
    <rPh sb="0" eb="2">
      <t>メグロ</t>
    </rPh>
    <phoneticPr fontId="2"/>
  </si>
  <si>
    <t>内子</t>
    <rPh sb="0" eb="1">
      <t>ウチ</t>
    </rPh>
    <rPh sb="1" eb="2">
      <t>コ</t>
    </rPh>
    <phoneticPr fontId="2"/>
  </si>
  <si>
    <t>西宇和郡</t>
    <rPh sb="0" eb="1">
      <t>ニシ</t>
    </rPh>
    <rPh sb="1" eb="3">
      <t>ウワ</t>
    </rPh>
    <rPh sb="3" eb="4">
      <t>グン</t>
    </rPh>
    <phoneticPr fontId="2"/>
  </si>
  <si>
    <t>卯之町</t>
    <rPh sb="0" eb="3">
      <t>ウノマチ</t>
    </rPh>
    <phoneticPr fontId="2"/>
  </si>
  <si>
    <t>伊予東</t>
    <rPh sb="0" eb="2">
      <t>イヨ</t>
    </rPh>
    <rPh sb="2" eb="3">
      <t>ヒガシ</t>
    </rPh>
    <phoneticPr fontId="2"/>
  </si>
  <si>
    <t>砥部</t>
    <rPh sb="0" eb="2">
      <t>トベ</t>
    </rPh>
    <phoneticPr fontId="2"/>
  </si>
  <si>
    <t>久万</t>
    <rPh sb="0" eb="1">
      <t>ヒサ</t>
    </rPh>
    <rPh sb="1" eb="2">
      <t>マン</t>
    </rPh>
    <phoneticPr fontId="2"/>
  </si>
  <si>
    <t>柳谷</t>
    <rPh sb="0" eb="1">
      <t>ヤナギ</t>
    </rPh>
    <rPh sb="1" eb="2">
      <t>タニ</t>
    </rPh>
    <phoneticPr fontId="2"/>
  </si>
  <si>
    <t>三津</t>
    <rPh sb="0" eb="1">
      <t>ミ</t>
    </rPh>
    <rPh sb="1" eb="2">
      <t>ツ</t>
    </rPh>
    <phoneticPr fontId="2"/>
  </si>
  <si>
    <t>城西</t>
    <rPh sb="0" eb="1">
      <t>シロ</t>
    </rPh>
    <rPh sb="1" eb="2">
      <t>ニシ</t>
    </rPh>
    <phoneticPr fontId="2"/>
  </si>
  <si>
    <t>城北</t>
    <rPh sb="0" eb="2">
      <t>ジョウホク</t>
    </rPh>
    <phoneticPr fontId="2"/>
  </si>
  <si>
    <t>城北</t>
    <rPh sb="0" eb="2">
      <t>ジョウホク</t>
    </rPh>
    <phoneticPr fontId="2"/>
  </si>
  <si>
    <t>愛媛県部数表</t>
    <rPh sb="0" eb="3">
      <t>エヒメケン</t>
    </rPh>
    <rPh sb="3" eb="5">
      <t>ブスウ</t>
    </rPh>
    <rPh sb="5" eb="6">
      <t>ヒョウ</t>
    </rPh>
    <phoneticPr fontId="2"/>
  </si>
  <si>
    <t>愛 媛</t>
    <rPh sb="0" eb="3">
      <t>エヒメ</t>
    </rPh>
    <phoneticPr fontId="2"/>
  </si>
  <si>
    <t>松山市</t>
    <rPh sb="0" eb="3">
      <t>マツヤマシ</t>
    </rPh>
    <phoneticPr fontId="2"/>
  </si>
  <si>
    <t>松山市部数合計</t>
    <rPh sb="0" eb="3">
      <t>マツヤマシ</t>
    </rPh>
    <rPh sb="3" eb="5">
      <t>ブスウ</t>
    </rPh>
    <rPh sb="5" eb="7">
      <t>ゴウケイ</t>
    </rPh>
    <phoneticPr fontId="2"/>
  </si>
  <si>
    <t>松山市折込合計</t>
    <rPh sb="0" eb="3">
      <t>タカマツシ</t>
    </rPh>
    <rPh sb="3" eb="5">
      <t>オリコミ</t>
    </rPh>
    <rPh sb="5" eb="7">
      <t>ゴウケイ</t>
    </rPh>
    <phoneticPr fontId="2"/>
  </si>
  <si>
    <t>松</t>
    <rPh sb="0" eb="1">
      <t>マツ</t>
    </rPh>
    <phoneticPr fontId="2"/>
  </si>
  <si>
    <t>松山</t>
    <rPh sb="0" eb="2">
      <t>マツヤマ</t>
    </rPh>
    <phoneticPr fontId="2"/>
  </si>
  <si>
    <t>山</t>
    <rPh sb="0" eb="1">
      <t>ヤマ</t>
    </rPh>
    <phoneticPr fontId="2"/>
  </si>
  <si>
    <t xml:space="preserve">道後  </t>
    <rPh sb="0" eb="1">
      <t>ミチ</t>
    </rPh>
    <rPh sb="1" eb="2">
      <t>ウシ</t>
    </rPh>
    <phoneticPr fontId="2"/>
  </si>
  <si>
    <t>道後</t>
    <rPh sb="0" eb="1">
      <t>ミチ</t>
    </rPh>
    <rPh sb="1" eb="2">
      <t>ゴ</t>
    </rPh>
    <phoneticPr fontId="2"/>
  </si>
  <si>
    <t>市</t>
    <rPh sb="0" eb="1">
      <t>シ</t>
    </rPh>
    <phoneticPr fontId="2"/>
  </si>
  <si>
    <t>松山北</t>
    <rPh sb="0" eb="2">
      <t>マツヤマ</t>
    </rPh>
    <rPh sb="2" eb="3">
      <t>キタ</t>
    </rPh>
    <phoneticPr fontId="2"/>
  </si>
  <si>
    <t>椿</t>
    <rPh sb="0" eb="1">
      <t>ツバキ</t>
    </rPh>
    <phoneticPr fontId="2"/>
  </si>
  <si>
    <t>三津</t>
    <rPh sb="0" eb="1">
      <t>サン</t>
    </rPh>
    <rPh sb="1" eb="2">
      <t>ツ</t>
    </rPh>
    <phoneticPr fontId="2"/>
  </si>
  <si>
    <t>和気</t>
    <rPh sb="0" eb="2">
      <t>ワケ</t>
    </rPh>
    <phoneticPr fontId="2"/>
  </si>
  <si>
    <t>衣山</t>
    <rPh sb="0" eb="1">
      <t>コロモ</t>
    </rPh>
    <rPh sb="1" eb="2">
      <t>ヤマ</t>
    </rPh>
    <phoneticPr fontId="2"/>
  </si>
  <si>
    <t>三津</t>
    <rPh sb="0" eb="1">
      <t>サン</t>
    </rPh>
    <rPh sb="1" eb="2">
      <t>ツ</t>
    </rPh>
    <phoneticPr fontId="2"/>
  </si>
  <si>
    <t>久米</t>
    <rPh sb="0" eb="2">
      <t>クメ</t>
    </rPh>
    <phoneticPr fontId="2"/>
  </si>
  <si>
    <t>三津東</t>
    <rPh sb="0" eb="1">
      <t>ミ</t>
    </rPh>
    <rPh sb="1" eb="2">
      <t>ツ</t>
    </rPh>
    <rPh sb="2" eb="3">
      <t>ヒガシ</t>
    </rPh>
    <phoneticPr fontId="2"/>
  </si>
  <si>
    <t>石井</t>
    <rPh sb="0" eb="2">
      <t>イシイ</t>
    </rPh>
    <phoneticPr fontId="2"/>
  </si>
  <si>
    <t>智</t>
    <rPh sb="0" eb="1">
      <t>トモ</t>
    </rPh>
    <phoneticPr fontId="2"/>
  </si>
  <si>
    <t>郡</t>
    <rPh sb="0" eb="1">
      <t>グン</t>
    </rPh>
    <phoneticPr fontId="2"/>
  </si>
  <si>
    <t>市</t>
    <rPh sb="0" eb="1">
      <t>シ</t>
    </rPh>
    <phoneticPr fontId="2"/>
  </si>
  <si>
    <t>新居浜市</t>
    <rPh sb="0" eb="4">
      <t>ニイハマシ</t>
    </rPh>
    <phoneticPr fontId="2"/>
  </si>
  <si>
    <t>新居浜東</t>
    <rPh sb="0" eb="3">
      <t>ニイハマ</t>
    </rPh>
    <rPh sb="3" eb="4">
      <t>ヒガシ</t>
    </rPh>
    <phoneticPr fontId="2"/>
  </si>
  <si>
    <t>新居浜中央</t>
    <rPh sb="0" eb="3">
      <t>ニイハマ</t>
    </rPh>
    <rPh sb="3" eb="5">
      <t>チュウオウ</t>
    </rPh>
    <phoneticPr fontId="2"/>
  </si>
  <si>
    <t>宇</t>
    <rPh sb="0" eb="1">
      <t>ウ</t>
    </rPh>
    <phoneticPr fontId="2"/>
  </si>
  <si>
    <t>新居浜西</t>
    <rPh sb="0" eb="3">
      <t>ニイハマ</t>
    </rPh>
    <rPh sb="3" eb="4">
      <t>ニシ</t>
    </rPh>
    <phoneticPr fontId="2"/>
  </si>
  <si>
    <t>新居浜北</t>
    <rPh sb="0" eb="3">
      <t>ニイハマ</t>
    </rPh>
    <rPh sb="3" eb="4">
      <t>キタ</t>
    </rPh>
    <phoneticPr fontId="2"/>
  </si>
  <si>
    <t>新居浜中央</t>
    <rPh sb="0" eb="3">
      <t>ニイハマ</t>
    </rPh>
    <rPh sb="3" eb="5">
      <t>チュウオウ</t>
    </rPh>
    <phoneticPr fontId="2"/>
  </si>
  <si>
    <t>泉川</t>
    <rPh sb="0" eb="2">
      <t>イズミカワ</t>
    </rPh>
    <phoneticPr fontId="2"/>
  </si>
  <si>
    <t>新</t>
    <rPh sb="0" eb="1">
      <t>シン</t>
    </rPh>
    <phoneticPr fontId="2"/>
  </si>
  <si>
    <t>居</t>
    <rPh sb="0" eb="1">
      <t>イ</t>
    </rPh>
    <phoneticPr fontId="2"/>
  </si>
  <si>
    <t>浜</t>
    <rPh sb="0" eb="1">
      <t>ハマ</t>
    </rPh>
    <phoneticPr fontId="2"/>
  </si>
  <si>
    <t>西条市</t>
    <rPh sb="0" eb="3">
      <t>サイジョウシ</t>
    </rPh>
    <phoneticPr fontId="2"/>
  </si>
  <si>
    <t>伊予市部数合計</t>
    <rPh sb="0" eb="3">
      <t>イヨシ</t>
    </rPh>
    <rPh sb="3" eb="5">
      <t>ブスウ</t>
    </rPh>
    <rPh sb="5" eb="7">
      <t>ゴウケイ</t>
    </rPh>
    <phoneticPr fontId="2"/>
  </si>
  <si>
    <t>伊予市折込合計</t>
    <rPh sb="0" eb="3">
      <t>イヨシ</t>
    </rPh>
    <rPh sb="3" eb="5">
      <t>オリコミ</t>
    </rPh>
    <rPh sb="5" eb="7">
      <t>ゴウケイ</t>
    </rPh>
    <phoneticPr fontId="2"/>
  </si>
  <si>
    <t>伊予郡部数合計</t>
    <rPh sb="0" eb="2">
      <t>イヨ</t>
    </rPh>
    <rPh sb="2" eb="3">
      <t>グン</t>
    </rPh>
    <rPh sb="3" eb="5">
      <t>ブスウ</t>
    </rPh>
    <rPh sb="5" eb="7">
      <t>ゴウケイ</t>
    </rPh>
    <phoneticPr fontId="2"/>
  </si>
  <si>
    <t>上浮穴郡部数合計</t>
    <rPh sb="0" eb="1">
      <t>ウエ</t>
    </rPh>
    <rPh sb="1" eb="2">
      <t>ウ</t>
    </rPh>
    <rPh sb="2" eb="3">
      <t>アナ</t>
    </rPh>
    <rPh sb="3" eb="4">
      <t>グン</t>
    </rPh>
    <rPh sb="4" eb="6">
      <t>ブスウ</t>
    </rPh>
    <rPh sb="6" eb="8">
      <t>ゴウケイ</t>
    </rPh>
    <phoneticPr fontId="2"/>
  </si>
  <si>
    <t>上浮穴郡折込合計</t>
    <rPh sb="0" eb="1">
      <t>ウエ</t>
    </rPh>
    <rPh sb="1" eb="2">
      <t>ウ</t>
    </rPh>
    <rPh sb="2" eb="3">
      <t>アナ</t>
    </rPh>
    <rPh sb="3" eb="4">
      <t>グン</t>
    </rPh>
    <rPh sb="4" eb="6">
      <t>オリコミ</t>
    </rPh>
    <rPh sb="6" eb="8">
      <t>ゴウケイ</t>
    </rPh>
    <phoneticPr fontId="2"/>
  </si>
  <si>
    <t>計</t>
    <rPh sb="0" eb="1">
      <t>ケイ</t>
    </rPh>
    <phoneticPr fontId="2"/>
  </si>
  <si>
    <t>喜多郡部数合計</t>
    <rPh sb="0" eb="2">
      <t>キタ</t>
    </rPh>
    <rPh sb="2" eb="3">
      <t>グン</t>
    </rPh>
    <rPh sb="3" eb="5">
      <t>ブスウ</t>
    </rPh>
    <rPh sb="5" eb="7">
      <t>ゴウケイ</t>
    </rPh>
    <phoneticPr fontId="2"/>
  </si>
  <si>
    <t>喜多郡折込合計</t>
    <rPh sb="0" eb="2">
      <t>キタ</t>
    </rPh>
    <rPh sb="2" eb="3">
      <t>グン</t>
    </rPh>
    <rPh sb="3" eb="5">
      <t>オリコミ</t>
    </rPh>
    <rPh sb="5" eb="7">
      <t>ゴウケイ</t>
    </rPh>
    <phoneticPr fontId="2"/>
  </si>
  <si>
    <t>大洲市部数合計</t>
    <rPh sb="0" eb="3">
      <t>オオズシ</t>
    </rPh>
    <rPh sb="3" eb="5">
      <t>ブスウ</t>
    </rPh>
    <rPh sb="5" eb="7">
      <t>ゴウケイ</t>
    </rPh>
    <phoneticPr fontId="2"/>
  </si>
  <si>
    <t>大洲市折込合計</t>
    <rPh sb="0" eb="3">
      <t>オオズシ</t>
    </rPh>
    <rPh sb="3" eb="5">
      <t>オリコミ</t>
    </rPh>
    <rPh sb="5" eb="7">
      <t>ゴウケイ</t>
    </rPh>
    <phoneticPr fontId="2"/>
  </si>
  <si>
    <t>八幡浜市折込合計</t>
    <rPh sb="0" eb="2">
      <t>ヤハタ</t>
    </rPh>
    <rPh sb="2" eb="3">
      <t>ハマ</t>
    </rPh>
    <rPh sb="3" eb="4">
      <t>シ</t>
    </rPh>
    <rPh sb="4" eb="6">
      <t>オリコミ</t>
    </rPh>
    <rPh sb="6" eb="8">
      <t>ゴウケイ</t>
    </rPh>
    <phoneticPr fontId="2"/>
  </si>
  <si>
    <t>八幡浜市部数合計合計</t>
    <rPh sb="0" eb="2">
      <t>ヤハタ</t>
    </rPh>
    <rPh sb="2" eb="3">
      <t>ハマ</t>
    </rPh>
    <rPh sb="3" eb="4">
      <t>シ</t>
    </rPh>
    <rPh sb="4" eb="6">
      <t>ブスウ</t>
    </rPh>
    <rPh sb="6" eb="8">
      <t>ゴウケイ</t>
    </rPh>
    <rPh sb="8" eb="10">
      <t>ゴウケイ</t>
    </rPh>
    <phoneticPr fontId="2"/>
  </si>
  <si>
    <t>西宇和郡部数合計</t>
    <rPh sb="0" eb="1">
      <t>ニシ</t>
    </rPh>
    <rPh sb="1" eb="3">
      <t>ウワ</t>
    </rPh>
    <rPh sb="3" eb="4">
      <t>グン</t>
    </rPh>
    <rPh sb="4" eb="6">
      <t>ブスウ</t>
    </rPh>
    <rPh sb="6" eb="8">
      <t>ゴウケイ</t>
    </rPh>
    <phoneticPr fontId="2"/>
  </si>
  <si>
    <t>西宇和郡折込合計</t>
    <rPh sb="0" eb="1">
      <t>ニシ</t>
    </rPh>
    <rPh sb="1" eb="3">
      <t>ウワ</t>
    </rPh>
    <rPh sb="3" eb="4">
      <t>グン</t>
    </rPh>
    <rPh sb="4" eb="6">
      <t>オリコミ</t>
    </rPh>
    <rPh sb="6" eb="8">
      <t>ゴウケイ</t>
    </rPh>
    <phoneticPr fontId="2"/>
  </si>
  <si>
    <t>宇和島市折込合計</t>
    <rPh sb="0" eb="4">
      <t>ウワジマシ</t>
    </rPh>
    <rPh sb="4" eb="6">
      <t>オリコミ</t>
    </rPh>
    <rPh sb="6" eb="8">
      <t>ゴウケイ</t>
    </rPh>
    <phoneticPr fontId="2"/>
  </si>
  <si>
    <t>宇和島市部数合計</t>
    <rPh sb="0" eb="4">
      <t>ウワジマシ</t>
    </rPh>
    <rPh sb="4" eb="6">
      <t>ブスウ</t>
    </rPh>
    <rPh sb="6" eb="8">
      <t>ゴウケイ</t>
    </rPh>
    <phoneticPr fontId="2"/>
  </si>
  <si>
    <t>北宇和郡部数合計</t>
    <rPh sb="0" eb="1">
      <t>キタ</t>
    </rPh>
    <rPh sb="1" eb="3">
      <t>ウワ</t>
    </rPh>
    <rPh sb="3" eb="4">
      <t>グン</t>
    </rPh>
    <rPh sb="4" eb="6">
      <t>ブスウ</t>
    </rPh>
    <rPh sb="6" eb="8">
      <t>ゴウケイ</t>
    </rPh>
    <phoneticPr fontId="2"/>
  </si>
  <si>
    <t>北宇和郡折込合計</t>
    <rPh sb="0" eb="1">
      <t>キタ</t>
    </rPh>
    <rPh sb="1" eb="3">
      <t>ウワ</t>
    </rPh>
    <rPh sb="3" eb="4">
      <t>グン</t>
    </rPh>
    <rPh sb="4" eb="6">
      <t>オリコミ</t>
    </rPh>
    <rPh sb="6" eb="8">
      <t>ゴウケイ</t>
    </rPh>
    <phoneticPr fontId="2"/>
  </si>
  <si>
    <t>南宇和郡部数合計</t>
    <rPh sb="0" eb="1">
      <t>ナン</t>
    </rPh>
    <rPh sb="1" eb="3">
      <t>ウワ</t>
    </rPh>
    <rPh sb="3" eb="4">
      <t>グン</t>
    </rPh>
    <rPh sb="4" eb="6">
      <t>ブスウ</t>
    </rPh>
    <rPh sb="6" eb="8">
      <t>ゴウケイ</t>
    </rPh>
    <phoneticPr fontId="2"/>
  </si>
  <si>
    <t>南宇和郡折込合計</t>
    <rPh sb="0" eb="1">
      <t>ナン</t>
    </rPh>
    <rPh sb="1" eb="3">
      <t>ウワ</t>
    </rPh>
    <rPh sb="3" eb="4">
      <t>グン</t>
    </rPh>
    <rPh sb="4" eb="6">
      <t>オリコミ</t>
    </rPh>
    <rPh sb="6" eb="8">
      <t>ゴウケイ</t>
    </rPh>
    <phoneticPr fontId="2"/>
  </si>
  <si>
    <t>新居浜市部数合計</t>
    <rPh sb="0" eb="4">
      <t>ニイハマシ</t>
    </rPh>
    <rPh sb="4" eb="6">
      <t>ブスウ</t>
    </rPh>
    <rPh sb="6" eb="8">
      <t>ゴウケイ</t>
    </rPh>
    <phoneticPr fontId="2"/>
  </si>
  <si>
    <t>新居浜市折込合計</t>
    <rPh sb="0" eb="4">
      <t>ニイハマシ</t>
    </rPh>
    <rPh sb="4" eb="6">
      <t>オリコミ</t>
    </rPh>
    <rPh sb="6" eb="8">
      <t>ゴウケイ</t>
    </rPh>
    <phoneticPr fontId="2"/>
  </si>
  <si>
    <t>西条市部数合計</t>
    <rPh sb="0" eb="3">
      <t>サイジョウシ</t>
    </rPh>
    <rPh sb="3" eb="5">
      <t>ブスウ</t>
    </rPh>
    <rPh sb="5" eb="7">
      <t>ゴウケイ</t>
    </rPh>
    <phoneticPr fontId="2"/>
  </si>
  <si>
    <t>西条市折込合計</t>
    <rPh sb="0" eb="3">
      <t>サイジョウシ</t>
    </rPh>
    <rPh sb="3" eb="5">
      <t>オリコミ</t>
    </rPh>
    <rPh sb="5" eb="7">
      <t>ゴウケイ</t>
    </rPh>
    <phoneticPr fontId="2"/>
  </si>
  <si>
    <t>今治市部数合計</t>
    <rPh sb="0" eb="3">
      <t>イマバリシ</t>
    </rPh>
    <rPh sb="3" eb="5">
      <t>ブスウ</t>
    </rPh>
    <rPh sb="5" eb="7">
      <t>ゴウケイ</t>
    </rPh>
    <phoneticPr fontId="2"/>
  </si>
  <si>
    <t>今治市折込合計</t>
    <rPh sb="0" eb="3">
      <t>イマバリシ</t>
    </rPh>
    <rPh sb="3" eb="5">
      <t>オリコミ</t>
    </rPh>
    <rPh sb="5" eb="7">
      <t>ゴウケイ</t>
    </rPh>
    <phoneticPr fontId="2"/>
  </si>
  <si>
    <t>愛媛県郡市別折込広告部数表</t>
    <rPh sb="0" eb="3">
      <t>エヒメケン</t>
    </rPh>
    <rPh sb="3" eb="5">
      <t>グンシ</t>
    </rPh>
    <rPh sb="5" eb="6">
      <t>ベツ</t>
    </rPh>
    <rPh sb="6" eb="8">
      <t>オリコミ</t>
    </rPh>
    <rPh sb="8" eb="10">
      <t>コウコク</t>
    </rPh>
    <rPh sb="10" eb="12">
      <t>ブスウ</t>
    </rPh>
    <rPh sb="12" eb="13">
      <t>ヒョウ</t>
    </rPh>
    <phoneticPr fontId="2"/>
  </si>
  <si>
    <t>計</t>
    <rPh sb="0" eb="1">
      <t>ケイ</t>
    </rPh>
    <phoneticPr fontId="2"/>
  </si>
  <si>
    <t>読売</t>
    <phoneticPr fontId="2"/>
  </si>
  <si>
    <t>朝日</t>
    <phoneticPr fontId="2"/>
  </si>
  <si>
    <t>毎日</t>
    <phoneticPr fontId="2"/>
  </si>
  <si>
    <t>産経</t>
    <phoneticPr fontId="2"/>
  </si>
  <si>
    <t>日経</t>
    <phoneticPr fontId="2"/>
  </si>
  <si>
    <t>合</t>
    <phoneticPr fontId="2"/>
  </si>
  <si>
    <t>総部数</t>
    <rPh sb="0" eb="1">
      <t>ソウ</t>
    </rPh>
    <rPh sb="1" eb="3">
      <t>ブスウ</t>
    </rPh>
    <phoneticPr fontId="2"/>
  </si>
  <si>
    <t>総部数</t>
    <rPh sb="0" eb="1">
      <t>ソウ</t>
    </rPh>
    <rPh sb="1" eb="3">
      <t>ブスウ</t>
    </rPh>
    <phoneticPr fontId="2"/>
  </si>
  <si>
    <t>伊予市</t>
    <rPh sb="0" eb="3">
      <t>イヨシ</t>
    </rPh>
    <phoneticPr fontId="2"/>
  </si>
  <si>
    <t>伊予郡</t>
    <rPh sb="0" eb="3">
      <t>イヨグン</t>
    </rPh>
    <phoneticPr fontId="2"/>
  </si>
  <si>
    <t>上浮穴郡</t>
    <rPh sb="0" eb="1">
      <t>カミ</t>
    </rPh>
    <rPh sb="1" eb="2">
      <t>ウ</t>
    </rPh>
    <rPh sb="2" eb="3">
      <t>アナ</t>
    </rPh>
    <rPh sb="3" eb="4">
      <t>グン</t>
    </rPh>
    <phoneticPr fontId="2"/>
  </si>
  <si>
    <t>大洲市</t>
    <rPh sb="0" eb="1">
      <t>オオ</t>
    </rPh>
    <rPh sb="1" eb="2">
      <t>ス</t>
    </rPh>
    <rPh sb="2" eb="3">
      <t>シ</t>
    </rPh>
    <phoneticPr fontId="2"/>
  </si>
  <si>
    <t>西宇和郡</t>
    <rPh sb="0" eb="4">
      <t>ニシウワグン</t>
    </rPh>
    <phoneticPr fontId="2"/>
  </si>
  <si>
    <t>宇和島市</t>
    <rPh sb="0" eb="4">
      <t>ウワジマシ</t>
    </rPh>
    <phoneticPr fontId="2"/>
  </si>
  <si>
    <t>越智郡</t>
    <rPh sb="0" eb="2">
      <t>オチグン</t>
    </rPh>
    <rPh sb="2" eb="3">
      <t>グン</t>
    </rPh>
    <phoneticPr fontId="2"/>
  </si>
  <si>
    <t>愛媛県合計</t>
    <rPh sb="0" eb="2">
      <t>エヒメ</t>
    </rPh>
    <phoneticPr fontId="2"/>
  </si>
  <si>
    <t>愛媛県部数表</t>
    <rPh sb="0" eb="3">
      <t>エヒメケン</t>
    </rPh>
    <rPh sb="3" eb="5">
      <t>ブスウ</t>
    </rPh>
    <rPh sb="5" eb="6">
      <t>ヒョウ</t>
    </rPh>
    <phoneticPr fontId="2"/>
  </si>
  <si>
    <t>愛媛</t>
    <rPh sb="0" eb="2">
      <t>エヒメ</t>
    </rPh>
    <phoneticPr fontId="2"/>
  </si>
  <si>
    <t>新聞</t>
    <rPh sb="0" eb="2">
      <t>シンブン</t>
    </rPh>
    <phoneticPr fontId="2"/>
  </si>
  <si>
    <t>計</t>
    <rPh sb="0" eb="1">
      <t>ゴウケイ</t>
    </rPh>
    <phoneticPr fontId="2"/>
  </si>
  <si>
    <t>折込枚数</t>
    <rPh sb="0" eb="2">
      <t>オリコミ</t>
    </rPh>
    <rPh sb="2" eb="4">
      <t>マイスウ</t>
    </rPh>
    <phoneticPr fontId="2"/>
  </si>
  <si>
    <t>南宇和郡</t>
    <rPh sb="0" eb="1">
      <t>ミナミ</t>
    </rPh>
    <rPh sb="1" eb="3">
      <t>ウワ</t>
    </rPh>
    <rPh sb="3" eb="4">
      <t>グン</t>
    </rPh>
    <phoneticPr fontId="2"/>
  </si>
  <si>
    <t>新居浜市</t>
    <rPh sb="0" eb="4">
      <t>ニイハマシ</t>
    </rPh>
    <phoneticPr fontId="2"/>
  </si>
  <si>
    <t>西条市</t>
    <rPh sb="0" eb="3">
      <t>サイジョウシ</t>
    </rPh>
    <phoneticPr fontId="2"/>
  </si>
  <si>
    <t>今治市</t>
    <rPh sb="0" eb="3">
      <t>イマバリシ</t>
    </rPh>
    <phoneticPr fontId="2"/>
  </si>
  <si>
    <t>郡</t>
    <rPh sb="0" eb="1">
      <t>グン</t>
    </rPh>
    <phoneticPr fontId="2"/>
  </si>
  <si>
    <t>市</t>
    <rPh sb="0" eb="1">
      <t>シ</t>
    </rPh>
    <phoneticPr fontId="2"/>
  </si>
  <si>
    <t>別</t>
    <rPh sb="0" eb="1">
      <t>ベツ</t>
    </rPh>
    <phoneticPr fontId="2"/>
  </si>
  <si>
    <t>和</t>
    <rPh sb="0" eb="1">
      <t>ワ</t>
    </rPh>
    <phoneticPr fontId="2"/>
  </si>
  <si>
    <t>愛媛県</t>
    <rPh sb="0" eb="3">
      <t>エヒメケン</t>
    </rPh>
    <phoneticPr fontId="2"/>
  </si>
  <si>
    <t>砥部(久米）</t>
    <rPh sb="0" eb="2">
      <t>トベ</t>
    </rPh>
    <rPh sb="3" eb="5">
      <t>クメ</t>
    </rPh>
    <phoneticPr fontId="2"/>
  </si>
  <si>
    <t>奥道後E</t>
    <rPh sb="0" eb="1">
      <t>オク</t>
    </rPh>
    <rPh sb="1" eb="2">
      <t>ミチ</t>
    </rPh>
    <rPh sb="2" eb="3">
      <t>アト</t>
    </rPh>
    <phoneticPr fontId="2"/>
  </si>
  <si>
    <t>価</t>
  </si>
  <si>
    <t>別</t>
  </si>
  <si>
    <t>Ｂ４</t>
  </si>
  <si>
    <t>Ｂ３</t>
  </si>
  <si>
    <t>Ｂ２</t>
  </si>
  <si>
    <t>Ｂ全</t>
  </si>
  <si>
    <t>総部数</t>
  </si>
  <si>
    <t>折込部数</t>
  </si>
  <si>
    <t>単価</t>
  </si>
  <si>
    <t>折込料</t>
  </si>
  <si>
    <t>中央紙</t>
  </si>
  <si>
    <t>越</t>
    <rPh sb="0" eb="1">
      <t>コ</t>
    </rPh>
    <phoneticPr fontId="2"/>
  </si>
  <si>
    <t>東</t>
    <rPh sb="0" eb="1">
      <t>ヒガシ</t>
    </rPh>
    <phoneticPr fontId="2"/>
  </si>
  <si>
    <t>松山市</t>
    <rPh sb="0" eb="3">
      <t>マツヤマシ</t>
    </rPh>
    <phoneticPr fontId="2"/>
  </si>
  <si>
    <t>喜多郡</t>
    <rPh sb="0" eb="3">
      <t>キタグン</t>
    </rPh>
    <phoneticPr fontId="2"/>
  </si>
  <si>
    <t>愛媛県単価別折込広告部数表</t>
    <rPh sb="0" eb="2">
      <t>エヒメ</t>
    </rPh>
    <phoneticPr fontId="2"/>
  </si>
  <si>
    <t>愛媛新聞</t>
    <rPh sb="0" eb="2">
      <t>エヒメ</t>
    </rPh>
    <phoneticPr fontId="2"/>
  </si>
  <si>
    <t>愛媛県</t>
    <rPh sb="0" eb="3">
      <t>エヒメケン</t>
    </rPh>
    <phoneticPr fontId="2"/>
  </si>
  <si>
    <t>中山E</t>
    <rPh sb="0" eb="2">
      <t>ナカヤマ</t>
    </rPh>
    <phoneticPr fontId="2"/>
  </si>
  <si>
    <t>伊予Y</t>
    <rPh sb="0" eb="2">
      <t>イヨ</t>
    </rPh>
    <phoneticPr fontId="2"/>
  </si>
  <si>
    <t>三崎E</t>
    <rPh sb="0" eb="1">
      <t>サン</t>
    </rPh>
    <rPh sb="1" eb="2">
      <t>サキ</t>
    </rPh>
    <phoneticPr fontId="2"/>
  </si>
  <si>
    <t>税抜き価格</t>
    <rPh sb="0" eb="1">
      <t>ゼイ</t>
    </rPh>
    <rPh sb="1" eb="2">
      <t>ヌ</t>
    </rPh>
    <rPh sb="3" eb="5">
      <t>カカク</t>
    </rPh>
    <phoneticPr fontId="2"/>
  </si>
  <si>
    <t>税込み価格</t>
    <rPh sb="0" eb="2">
      <t>ゼイコ</t>
    </rPh>
    <rPh sb="3" eb="5">
      <t>カカク</t>
    </rPh>
    <phoneticPr fontId="2"/>
  </si>
  <si>
    <t>合計（税抜）</t>
    <rPh sb="3" eb="4">
      <t>ゼイ</t>
    </rPh>
    <rPh sb="4" eb="5">
      <t>ヌ</t>
    </rPh>
    <phoneticPr fontId="2"/>
  </si>
  <si>
    <t>中央紙計（税抜）</t>
    <phoneticPr fontId="2"/>
  </si>
  <si>
    <t>愛媛新聞計（税抜）</t>
    <rPh sb="0" eb="2">
      <t>エヒメ</t>
    </rPh>
    <phoneticPr fontId="2"/>
  </si>
  <si>
    <r>
      <t>6</t>
    </r>
    <r>
      <rPr>
        <sz val="11"/>
        <rFont val="ＭＳ Ｐゴシック"/>
        <family val="3"/>
        <charset val="128"/>
      </rPr>
      <t>-6</t>
    </r>
    <phoneticPr fontId="2"/>
  </si>
  <si>
    <r>
      <t>6</t>
    </r>
    <r>
      <rPr>
        <sz val="11"/>
        <rFont val="ＭＳ Ｐゴシック"/>
        <family val="3"/>
        <charset val="128"/>
      </rPr>
      <t>-5</t>
    </r>
    <phoneticPr fontId="2"/>
  </si>
  <si>
    <r>
      <t>6</t>
    </r>
    <r>
      <rPr>
        <sz val="11"/>
        <rFont val="ＭＳ Ｐゴシック"/>
        <family val="3"/>
        <charset val="128"/>
      </rPr>
      <t>-4</t>
    </r>
    <phoneticPr fontId="2"/>
  </si>
  <si>
    <r>
      <t>6</t>
    </r>
    <r>
      <rPr>
        <sz val="11"/>
        <rFont val="ＭＳ Ｐゴシック"/>
        <family val="3"/>
        <charset val="128"/>
      </rPr>
      <t>-3</t>
    </r>
    <phoneticPr fontId="2"/>
  </si>
  <si>
    <r>
      <t>6</t>
    </r>
    <r>
      <rPr>
        <sz val="11"/>
        <rFont val="ＭＳ Ｐゴシック"/>
        <family val="3"/>
        <charset val="128"/>
      </rPr>
      <t>-2</t>
    </r>
    <phoneticPr fontId="2"/>
  </si>
  <si>
    <r>
      <t>6</t>
    </r>
    <r>
      <rPr>
        <sz val="11"/>
        <rFont val="ＭＳ Ｐゴシック"/>
        <family val="3"/>
        <charset val="128"/>
      </rPr>
      <t>-</t>
    </r>
    <r>
      <rPr>
        <sz val="11"/>
        <rFont val="ＭＳ Ｐゴシック"/>
        <family val="3"/>
        <charset val="128"/>
      </rPr>
      <t>1</t>
    </r>
    <phoneticPr fontId="2"/>
  </si>
  <si>
    <t>桑原*</t>
    <rPh sb="0" eb="2">
      <t>クワハラ</t>
    </rPh>
    <phoneticPr fontId="2"/>
  </si>
  <si>
    <t>番町*</t>
    <rPh sb="0" eb="2">
      <t>バンチョウ</t>
    </rPh>
    <phoneticPr fontId="2"/>
  </si>
  <si>
    <t>保免*</t>
    <rPh sb="0" eb="1">
      <t>ホ</t>
    </rPh>
    <rPh sb="1" eb="2">
      <t>メン</t>
    </rPh>
    <phoneticPr fontId="2"/>
  </si>
  <si>
    <t>奥道後*</t>
    <rPh sb="0" eb="1">
      <t>オク</t>
    </rPh>
    <rPh sb="1" eb="2">
      <t>ミチ</t>
    </rPh>
    <rPh sb="2" eb="3">
      <t>アト</t>
    </rPh>
    <phoneticPr fontId="2"/>
  </si>
  <si>
    <t>垣生*</t>
    <rPh sb="0" eb="1">
      <t>カキ</t>
    </rPh>
    <rPh sb="1" eb="2">
      <t>セイ</t>
    </rPh>
    <phoneticPr fontId="2"/>
  </si>
  <si>
    <t>久米*</t>
    <rPh sb="0" eb="2">
      <t>クメ</t>
    </rPh>
    <phoneticPr fontId="2"/>
  </si>
  <si>
    <t>石井東*</t>
    <rPh sb="0" eb="2">
      <t>イシイ</t>
    </rPh>
    <rPh sb="2" eb="3">
      <t>ヒガシ</t>
    </rPh>
    <phoneticPr fontId="2"/>
  </si>
  <si>
    <t>石井南*</t>
    <rPh sb="0" eb="2">
      <t>イシイ</t>
    </rPh>
    <rPh sb="2" eb="3">
      <t>ミナミ</t>
    </rPh>
    <phoneticPr fontId="2"/>
  </si>
  <si>
    <t xml:space="preserve">道後*  </t>
    <rPh sb="0" eb="1">
      <t>ミチ</t>
    </rPh>
    <rPh sb="1" eb="2">
      <t>ウシ</t>
    </rPh>
    <phoneticPr fontId="2"/>
  </si>
  <si>
    <t>城北*</t>
    <rPh sb="0" eb="2">
      <t>ジョウホク</t>
    </rPh>
    <phoneticPr fontId="2"/>
  </si>
  <si>
    <t>三津*</t>
    <rPh sb="0" eb="1">
      <t>サン</t>
    </rPh>
    <rPh sb="1" eb="2">
      <t>ツ</t>
    </rPh>
    <phoneticPr fontId="2"/>
  </si>
  <si>
    <t>広田*</t>
    <rPh sb="0" eb="2">
      <t>ヒロタ</t>
    </rPh>
    <phoneticPr fontId="2"/>
  </si>
  <si>
    <t>砥部*</t>
    <rPh sb="0" eb="2">
      <t>トベ</t>
    </rPh>
    <phoneticPr fontId="2"/>
  </si>
  <si>
    <t>下灘*</t>
    <rPh sb="0" eb="1">
      <t>シモ</t>
    </rPh>
    <rPh sb="1" eb="2">
      <t>ナダ</t>
    </rPh>
    <phoneticPr fontId="2"/>
  </si>
  <si>
    <t>中山*</t>
    <rPh sb="0" eb="2">
      <t>ナカヤマ</t>
    </rPh>
    <phoneticPr fontId="2"/>
  </si>
  <si>
    <t>美川*</t>
    <rPh sb="0" eb="1">
      <t>ビ</t>
    </rPh>
    <rPh sb="1" eb="2">
      <t>カワ</t>
    </rPh>
    <phoneticPr fontId="2"/>
  </si>
  <si>
    <t>伊予*</t>
    <rPh sb="0" eb="2">
      <t>イヨ</t>
    </rPh>
    <phoneticPr fontId="2"/>
  </si>
  <si>
    <t>松前*</t>
    <rPh sb="0" eb="2">
      <t>マツマエ</t>
    </rPh>
    <phoneticPr fontId="2"/>
  </si>
  <si>
    <t>久万*</t>
    <rPh sb="0" eb="1">
      <t>ヒサ</t>
    </rPh>
    <rPh sb="1" eb="2">
      <t>マン</t>
    </rPh>
    <phoneticPr fontId="2"/>
  </si>
  <si>
    <t>長浜白滝*</t>
    <rPh sb="0" eb="2">
      <t>ナガハマ</t>
    </rPh>
    <rPh sb="2" eb="4">
      <t>シラタキ</t>
    </rPh>
    <phoneticPr fontId="2"/>
  </si>
  <si>
    <t>菅田*</t>
    <rPh sb="0" eb="1">
      <t>カン</t>
    </rPh>
    <rPh sb="1" eb="2">
      <t>タ</t>
    </rPh>
    <phoneticPr fontId="2"/>
  </si>
  <si>
    <t>大川*</t>
    <rPh sb="0" eb="2">
      <t>オオカワ</t>
    </rPh>
    <phoneticPr fontId="2"/>
  </si>
  <si>
    <t>八幡浜南*</t>
    <rPh sb="0" eb="3">
      <t>ヤワタハマ</t>
    </rPh>
    <rPh sb="3" eb="4">
      <t>ミナミ</t>
    </rPh>
    <phoneticPr fontId="2"/>
  </si>
  <si>
    <t>伊方*</t>
    <rPh sb="0" eb="2">
      <t>イカタ</t>
    </rPh>
    <phoneticPr fontId="2"/>
  </si>
  <si>
    <t>町見*</t>
    <rPh sb="0" eb="1">
      <t>マチ</t>
    </rPh>
    <rPh sb="1" eb="2">
      <t>ミ</t>
    </rPh>
    <phoneticPr fontId="2"/>
  </si>
  <si>
    <t>三崎*</t>
    <rPh sb="0" eb="1">
      <t>サン</t>
    </rPh>
    <rPh sb="1" eb="2">
      <t>サキ</t>
    </rPh>
    <phoneticPr fontId="2"/>
  </si>
  <si>
    <t>長浜*</t>
    <rPh sb="0" eb="2">
      <t>ナガハマ</t>
    </rPh>
    <phoneticPr fontId="2"/>
  </si>
  <si>
    <t>八多喜*</t>
    <rPh sb="0" eb="1">
      <t>ハチ</t>
    </rPh>
    <rPh sb="1" eb="2">
      <t>タ</t>
    </rPh>
    <rPh sb="2" eb="3">
      <t>キ</t>
    </rPh>
    <phoneticPr fontId="2"/>
  </si>
  <si>
    <t>三間*</t>
    <rPh sb="0" eb="1">
      <t>サン</t>
    </rPh>
    <rPh sb="1" eb="2">
      <t>カン</t>
    </rPh>
    <phoneticPr fontId="2"/>
  </si>
  <si>
    <t>近永*</t>
    <rPh sb="0" eb="1">
      <t>キン</t>
    </rPh>
    <rPh sb="1" eb="2">
      <t>エイ</t>
    </rPh>
    <phoneticPr fontId="2"/>
  </si>
  <si>
    <t>松丸*</t>
    <rPh sb="0" eb="2">
      <t>マツマル</t>
    </rPh>
    <phoneticPr fontId="2"/>
  </si>
  <si>
    <t>野村*</t>
    <rPh sb="0" eb="2">
      <t>ノムラ</t>
    </rPh>
    <phoneticPr fontId="2"/>
  </si>
  <si>
    <t>吉田*</t>
    <rPh sb="0" eb="2">
      <t>ヨシダ</t>
    </rPh>
    <phoneticPr fontId="2"/>
  </si>
  <si>
    <t>卯之町*</t>
    <rPh sb="0" eb="3">
      <t>ウノマチ</t>
    </rPh>
    <phoneticPr fontId="2"/>
  </si>
  <si>
    <t>日吉*</t>
    <rPh sb="0" eb="2">
      <t>ヒヨシ</t>
    </rPh>
    <phoneticPr fontId="2"/>
  </si>
  <si>
    <t>御荘*</t>
    <rPh sb="0" eb="1">
      <t>オン</t>
    </rPh>
    <rPh sb="1" eb="2">
      <t>ショウ</t>
    </rPh>
    <phoneticPr fontId="2"/>
  </si>
  <si>
    <t>丹原*</t>
    <rPh sb="0" eb="2">
      <t>タンバラ</t>
    </rPh>
    <phoneticPr fontId="2"/>
  </si>
  <si>
    <t>中萩*</t>
    <rPh sb="0" eb="1">
      <t>ナカ</t>
    </rPh>
    <rPh sb="1" eb="2">
      <t>ハギ</t>
    </rPh>
    <phoneticPr fontId="2"/>
  </si>
  <si>
    <t>土居M</t>
    <rPh sb="0" eb="2">
      <t>ドイ</t>
    </rPh>
    <phoneticPr fontId="2"/>
  </si>
  <si>
    <t>関前</t>
    <rPh sb="0" eb="2">
      <t>セキマエ</t>
    </rPh>
    <phoneticPr fontId="2"/>
  </si>
  <si>
    <t>今治東に含む</t>
    <rPh sb="0" eb="2">
      <t>イマバリ</t>
    </rPh>
    <rPh sb="2" eb="3">
      <t>ヒガシ</t>
    </rPh>
    <rPh sb="4" eb="5">
      <t>フク</t>
    </rPh>
    <phoneticPr fontId="2"/>
  </si>
  <si>
    <t>東温市</t>
    <rPh sb="0" eb="1">
      <t>ヒガシ</t>
    </rPh>
    <rPh sb="1" eb="2">
      <t>オン</t>
    </rPh>
    <rPh sb="2" eb="3">
      <t>シ</t>
    </rPh>
    <phoneticPr fontId="2"/>
  </si>
  <si>
    <t>東温市部数合計</t>
    <rPh sb="3" eb="5">
      <t>ブスウ</t>
    </rPh>
    <rPh sb="5" eb="7">
      <t>ゴウケイ</t>
    </rPh>
    <phoneticPr fontId="2"/>
  </si>
  <si>
    <t>東温市折込合計</t>
    <rPh sb="3" eb="5">
      <t>オリコミ</t>
    </rPh>
    <rPh sb="5" eb="7">
      <t>ゴウケイ</t>
    </rPh>
    <phoneticPr fontId="2"/>
  </si>
  <si>
    <t>温</t>
    <rPh sb="0" eb="1">
      <t>オン</t>
    </rPh>
    <phoneticPr fontId="2"/>
  </si>
  <si>
    <t>市</t>
    <rPh sb="0" eb="1">
      <t>シ</t>
    </rPh>
    <phoneticPr fontId="2"/>
  </si>
  <si>
    <t>西予市</t>
    <rPh sb="0" eb="1">
      <t>ニシ</t>
    </rPh>
    <rPh sb="1" eb="2">
      <t>ヨ</t>
    </rPh>
    <rPh sb="2" eb="3">
      <t>シ</t>
    </rPh>
    <phoneticPr fontId="2"/>
  </si>
  <si>
    <t>西予市部数合計</t>
    <rPh sb="0" eb="1">
      <t>ニシ</t>
    </rPh>
    <rPh sb="1" eb="2">
      <t>ヨ</t>
    </rPh>
    <rPh sb="2" eb="3">
      <t>シ</t>
    </rPh>
    <rPh sb="3" eb="5">
      <t>ブスウ</t>
    </rPh>
    <rPh sb="5" eb="7">
      <t>ゴウケイ</t>
    </rPh>
    <phoneticPr fontId="2"/>
  </si>
  <si>
    <t>西予市折込合計</t>
    <rPh sb="0" eb="3">
      <t>ニシヨシ</t>
    </rPh>
    <rPh sb="3" eb="5">
      <t>オリコミ</t>
    </rPh>
    <rPh sb="5" eb="7">
      <t>ゴウケイ</t>
    </rPh>
    <phoneticPr fontId="2"/>
  </si>
  <si>
    <t>西</t>
    <rPh sb="0" eb="1">
      <t>ニシ</t>
    </rPh>
    <phoneticPr fontId="2"/>
  </si>
  <si>
    <t>予</t>
    <rPh sb="0" eb="1">
      <t>ヨ</t>
    </rPh>
    <phoneticPr fontId="2"/>
  </si>
  <si>
    <t>四国中央市</t>
    <rPh sb="0" eb="2">
      <t>シコク</t>
    </rPh>
    <rPh sb="2" eb="4">
      <t>チュウオウ</t>
    </rPh>
    <rPh sb="4" eb="5">
      <t>シ</t>
    </rPh>
    <phoneticPr fontId="2"/>
  </si>
  <si>
    <t>四国中央市部数合計</t>
    <rPh sb="0" eb="2">
      <t>シコク</t>
    </rPh>
    <rPh sb="2" eb="4">
      <t>チュウオウ</t>
    </rPh>
    <rPh sb="4" eb="5">
      <t>シ</t>
    </rPh>
    <rPh sb="5" eb="7">
      <t>ブスウ</t>
    </rPh>
    <rPh sb="7" eb="9">
      <t>ゴウケイ</t>
    </rPh>
    <phoneticPr fontId="2"/>
  </si>
  <si>
    <t>四国中央市折込合計</t>
    <rPh sb="0" eb="5">
      <t>シコクチュウオウシ</t>
    </rPh>
    <rPh sb="5" eb="7">
      <t>オリコミ</t>
    </rPh>
    <rPh sb="7" eb="9">
      <t>ゴウケイ</t>
    </rPh>
    <phoneticPr fontId="2"/>
  </si>
  <si>
    <t>四</t>
    <rPh sb="0" eb="1">
      <t>ヨン</t>
    </rPh>
    <phoneticPr fontId="2"/>
  </si>
  <si>
    <t>国</t>
    <rPh sb="0" eb="1">
      <t>クニ</t>
    </rPh>
    <phoneticPr fontId="2"/>
  </si>
  <si>
    <t>中</t>
    <rPh sb="0" eb="1">
      <t>チュウ</t>
    </rPh>
    <phoneticPr fontId="2"/>
  </si>
  <si>
    <t>央</t>
    <rPh sb="0" eb="1">
      <t>オウ</t>
    </rPh>
    <phoneticPr fontId="2"/>
  </si>
  <si>
    <t>三瓶</t>
    <rPh sb="0" eb="2">
      <t>サンペイ</t>
    </rPh>
    <phoneticPr fontId="2"/>
  </si>
  <si>
    <t>*印は合販店です</t>
  </si>
  <si>
    <t>*印は合販店です</t>
    <rPh sb="1" eb="2">
      <t>シルシ</t>
    </rPh>
    <rPh sb="3" eb="4">
      <t>ゴウ</t>
    </rPh>
    <rPh sb="4" eb="5">
      <t>ハン</t>
    </rPh>
    <rPh sb="5" eb="6">
      <t>ミセ</t>
    </rPh>
    <phoneticPr fontId="2"/>
  </si>
  <si>
    <t>*印は合販店です</t>
    <phoneticPr fontId="2"/>
  </si>
  <si>
    <t>一本松</t>
    <rPh sb="0" eb="3">
      <t>イッポンマツ</t>
    </rPh>
    <phoneticPr fontId="2"/>
  </si>
  <si>
    <t>新居浜中*</t>
    <rPh sb="0" eb="3">
      <t>ニイハマ</t>
    </rPh>
    <rPh sb="3" eb="4">
      <t>チュウオウ</t>
    </rPh>
    <phoneticPr fontId="2"/>
  </si>
  <si>
    <t>新居浜南*</t>
    <rPh sb="0" eb="3">
      <t>ニイハマ</t>
    </rPh>
    <rPh sb="3" eb="4">
      <t>ミナミ</t>
    </rPh>
    <phoneticPr fontId="2"/>
  </si>
  <si>
    <t>川之江*</t>
    <rPh sb="0" eb="1">
      <t>カワ</t>
    </rPh>
    <rPh sb="1" eb="2">
      <t>ノ</t>
    </rPh>
    <rPh sb="2" eb="3">
      <t>エ</t>
    </rPh>
    <phoneticPr fontId="2"/>
  </si>
  <si>
    <t>三島*</t>
    <rPh sb="0" eb="2">
      <t>ミシマ</t>
    </rPh>
    <phoneticPr fontId="2"/>
  </si>
  <si>
    <t>土居*</t>
    <rPh sb="0" eb="2">
      <t>ドイ</t>
    </rPh>
    <phoneticPr fontId="2"/>
  </si>
  <si>
    <t>(島含）</t>
    <rPh sb="1" eb="2">
      <t>シマ</t>
    </rPh>
    <rPh sb="2" eb="3">
      <t>フク</t>
    </rPh>
    <phoneticPr fontId="2"/>
  </si>
  <si>
    <t>今治北*</t>
    <rPh sb="0" eb="2">
      <t>イマバリ</t>
    </rPh>
    <rPh sb="2" eb="3">
      <t>キタ</t>
    </rPh>
    <phoneticPr fontId="2"/>
  </si>
  <si>
    <t>桜井*</t>
    <rPh sb="0" eb="2">
      <t>サクライ</t>
    </rPh>
    <phoneticPr fontId="2"/>
  </si>
  <si>
    <t>今治南*</t>
    <rPh sb="0" eb="2">
      <t>イマバリ</t>
    </rPh>
    <rPh sb="2" eb="3">
      <t>ミナミ</t>
    </rPh>
    <phoneticPr fontId="2"/>
  </si>
  <si>
    <t>(島含)</t>
    <rPh sb="1" eb="2">
      <t>シマ</t>
    </rPh>
    <rPh sb="2" eb="3">
      <t>フク</t>
    </rPh>
    <phoneticPr fontId="2"/>
  </si>
  <si>
    <t>菊間*</t>
    <rPh sb="0" eb="2">
      <t>キクマ</t>
    </rPh>
    <phoneticPr fontId="2"/>
  </si>
  <si>
    <t>宗方*</t>
    <rPh sb="0" eb="2">
      <t>ムナカタ</t>
    </rPh>
    <phoneticPr fontId="2"/>
  </si>
  <si>
    <t>瀬戸崎*</t>
    <rPh sb="0" eb="2">
      <t>セト</t>
    </rPh>
    <rPh sb="2" eb="3">
      <t>サキ</t>
    </rPh>
    <phoneticPr fontId="2"/>
  </si>
  <si>
    <t>大島*</t>
    <rPh sb="0" eb="2">
      <t>オオシマ</t>
    </rPh>
    <phoneticPr fontId="2"/>
  </si>
  <si>
    <t>岩城*</t>
    <rPh sb="0" eb="1">
      <t>イワ</t>
    </rPh>
    <rPh sb="1" eb="2">
      <t>シロ</t>
    </rPh>
    <phoneticPr fontId="2"/>
  </si>
  <si>
    <t>生名*</t>
    <rPh sb="0" eb="1">
      <t>セイ</t>
    </rPh>
    <rPh sb="1" eb="2">
      <t>ナ</t>
    </rPh>
    <phoneticPr fontId="2"/>
  </si>
  <si>
    <t>井口</t>
    <rPh sb="0" eb="1">
      <t>イ</t>
    </rPh>
    <rPh sb="1" eb="2">
      <t>クチ</t>
    </rPh>
    <phoneticPr fontId="2"/>
  </si>
  <si>
    <t>宮浦*</t>
    <rPh sb="0" eb="2">
      <t>ミヤウラ</t>
    </rPh>
    <phoneticPr fontId="2"/>
  </si>
  <si>
    <t>伯方*</t>
    <rPh sb="0" eb="1">
      <t>ハク</t>
    </rPh>
    <rPh sb="1" eb="2">
      <t>カタ</t>
    </rPh>
    <phoneticPr fontId="2"/>
  </si>
  <si>
    <t>町見E</t>
    <rPh sb="0" eb="1">
      <t>マチ</t>
    </rPh>
    <rPh sb="1" eb="2">
      <t>ミ</t>
    </rPh>
    <phoneticPr fontId="2"/>
  </si>
  <si>
    <t>壬生川南*</t>
    <rPh sb="0" eb="2">
      <t>ミブ</t>
    </rPh>
    <rPh sb="2" eb="3">
      <t>ガワ</t>
    </rPh>
    <rPh sb="3" eb="4">
      <t>ミナミ</t>
    </rPh>
    <phoneticPr fontId="2"/>
  </si>
  <si>
    <t>壬生川北*</t>
    <rPh sb="0" eb="2">
      <t>ミブ</t>
    </rPh>
    <rPh sb="2" eb="3">
      <t>ガワ</t>
    </rPh>
    <rPh sb="3" eb="4">
      <t>キタ</t>
    </rPh>
    <phoneticPr fontId="2"/>
  </si>
  <si>
    <t>松山市2（旧北条市、旧温泉郡）</t>
    <rPh sb="0" eb="3">
      <t>マツヤマシ</t>
    </rPh>
    <rPh sb="5" eb="6">
      <t>キュウ</t>
    </rPh>
    <rPh sb="6" eb="9">
      <t>ホウジョウシ</t>
    </rPh>
    <rPh sb="10" eb="11">
      <t>キュウ</t>
    </rPh>
    <rPh sb="11" eb="13">
      <t>オンセン</t>
    </rPh>
    <rPh sb="13" eb="14">
      <t>グン</t>
    </rPh>
    <phoneticPr fontId="2"/>
  </si>
  <si>
    <t>松山市2部数合計</t>
    <rPh sb="0" eb="3">
      <t>マツヤマシ</t>
    </rPh>
    <rPh sb="4" eb="6">
      <t>ブスウ</t>
    </rPh>
    <rPh sb="6" eb="8">
      <t>ゴウケイ</t>
    </rPh>
    <phoneticPr fontId="2"/>
  </si>
  <si>
    <t>松山市2折込合計</t>
    <rPh sb="0" eb="3">
      <t>マツヤマシ</t>
    </rPh>
    <rPh sb="4" eb="6">
      <t>オリコミ</t>
    </rPh>
    <rPh sb="6" eb="8">
      <t>ゴウケイ</t>
    </rPh>
    <phoneticPr fontId="2"/>
  </si>
  <si>
    <t>松山市1部数合計</t>
    <rPh sb="0" eb="3">
      <t>マツヤマシ</t>
    </rPh>
    <rPh sb="4" eb="6">
      <t>ブスウ</t>
    </rPh>
    <rPh sb="6" eb="8">
      <t>ゴウケイ</t>
    </rPh>
    <phoneticPr fontId="2"/>
  </si>
  <si>
    <t>松山市1折込合計</t>
    <rPh sb="0" eb="3">
      <t>マツヤマシ</t>
    </rPh>
    <rPh sb="4" eb="6">
      <t>オリコミ</t>
    </rPh>
    <rPh sb="6" eb="8">
      <t>ゴウケイ</t>
    </rPh>
    <phoneticPr fontId="2"/>
  </si>
  <si>
    <t>松山市1（旧松山市）</t>
    <rPh sb="0" eb="3">
      <t>マツヤマシ</t>
    </rPh>
    <rPh sb="5" eb="6">
      <t>キュウ</t>
    </rPh>
    <rPh sb="6" eb="8">
      <t>マツヤマ</t>
    </rPh>
    <rPh sb="8" eb="9">
      <t>シ</t>
    </rPh>
    <phoneticPr fontId="2"/>
  </si>
  <si>
    <t>松山市計</t>
    <rPh sb="0" eb="3">
      <t>マツヤマシ</t>
    </rPh>
    <rPh sb="3" eb="4">
      <t>ケイ</t>
    </rPh>
    <phoneticPr fontId="2"/>
  </si>
  <si>
    <t>今治市1部数合計</t>
    <rPh sb="0" eb="3">
      <t>イマバリシ</t>
    </rPh>
    <rPh sb="4" eb="6">
      <t>ブスウ</t>
    </rPh>
    <rPh sb="6" eb="8">
      <t>ゴウケイ</t>
    </rPh>
    <phoneticPr fontId="2"/>
  </si>
  <si>
    <t>今治市1折込合計</t>
    <rPh sb="0" eb="3">
      <t>イマバリシ</t>
    </rPh>
    <rPh sb="4" eb="6">
      <t>オリコミ</t>
    </rPh>
    <rPh sb="6" eb="8">
      <t>ゴウケイ</t>
    </rPh>
    <phoneticPr fontId="2"/>
  </si>
  <si>
    <t>今治市2（島嶼部）</t>
    <rPh sb="0" eb="3">
      <t>イマバリシ</t>
    </rPh>
    <rPh sb="5" eb="6">
      <t>シマ</t>
    </rPh>
    <rPh sb="6" eb="7">
      <t>ショ</t>
    </rPh>
    <rPh sb="7" eb="8">
      <t>ブ</t>
    </rPh>
    <phoneticPr fontId="2"/>
  </si>
  <si>
    <t>今治市計</t>
    <rPh sb="0" eb="3">
      <t>イマバリシ</t>
    </rPh>
    <rPh sb="3" eb="4">
      <t>ケイ</t>
    </rPh>
    <phoneticPr fontId="2"/>
  </si>
  <si>
    <t>今治市2部数合計</t>
    <rPh sb="0" eb="3">
      <t>イマバリシ</t>
    </rPh>
    <rPh sb="4" eb="6">
      <t>ブスウ</t>
    </rPh>
    <rPh sb="6" eb="8">
      <t>ゴウケイ</t>
    </rPh>
    <phoneticPr fontId="2"/>
  </si>
  <si>
    <t>今治市2折込合計</t>
    <rPh sb="0" eb="3">
      <t>イマバリシ</t>
    </rPh>
    <rPh sb="4" eb="6">
      <t>オリコミ</t>
    </rPh>
    <rPh sb="6" eb="8">
      <t>ゴウケイ</t>
    </rPh>
    <phoneticPr fontId="2"/>
  </si>
  <si>
    <t>越智郡（島嶼部）部数合計</t>
    <rPh sb="0" eb="2">
      <t>オチ</t>
    </rPh>
    <rPh sb="2" eb="3">
      <t>グン</t>
    </rPh>
    <rPh sb="4" eb="6">
      <t>トウショ</t>
    </rPh>
    <rPh sb="6" eb="7">
      <t>ブ</t>
    </rPh>
    <rPh sb="8" eb="10">
      <t>ブスウ</t>
    </rPh>
    <rPh sb="10" eb="12">
      <t>ゴウケイ</t>
    </rPh>
    <phoneticPr fontId="2"/>
  </si>
  <si>
    <t>越智郡（島嶼部）折込合計</t>
    <rPh sb="0" eb="2">
      <t>オチ</t>
    </rPh>
    <rPh sb="2" eb="3">
      <t>グン</t>
    </rPh>
    <rPh sb="4" eb="6">
      <t>トウショ</t>
    </rPh>
    <rPh sb="6" eb="7">
      <t>ブ</t>
    </rPh>
    <rPh sb="8" eb="10">
      <t>オリコミ</t>
    </rPh>
    <rPh sb="10" eb="12">
      <t>ゴウケイ</t>
    </rPh>
    <phoneticPr fontId="2"/>
  </si>
  <si>
    <t>松</t>
    <rPh sb="0" eb="1">
      <t>マツ</t>
    </rPh>
    <phoneticPr fontId="2"/>
  </si>
  <si>
    <t>山</t>
    <rPh sb="0" eb="1">
      <t>ヤマ</t>
    </rPh>
    <phoneticPr fontId="2"/>
  </si>
  <si>
    <t>伊</t>
    <rPh sb="0" eb="1">
      <t>イ</t>
    </rPh>
    <phoneticPr fontId="2"/>
  </si>
  <si>
    <t>郡</t>
    <rPh sb="0" eb="1">
      <t>グン</t>
    </rPh>
    <phoneticPr fontId="2"/>
  </si>
  <si>
    <t>喜</t>
    <rPh sb="0" eb="1">
      <t>ヨロコ</t>
    </rPh>
    <phoneticPr fontId="2"/>
  </si>
  <si>
    <t>多</t>
    <rPh sb="0" eb="1">
      <t>タ</t>
    </rPh>
    <phoneticPr fontId="2"/>
  </si>
  <si>
    <t>大</t>
    <rPh sb="0" eb="1">
      <t>オオ</t>
    </rPh>
    <phoneticPr fontId="2"/>
  </si>
  <si>
    <t>洲</t>
    <rPh sb="0" eb="1">
      <t>ス</t>
    </rPh>
    <phoneticPr fontId="2"/>
  </si>
  <si>
    <t>八</t>
    <rPh sb="0" eb="1">
      <t>ハチ</t>
    </rPh>
    <phoneticPr fontId="2"/>
  </si>
  <si>
    <t>幡</t>
    <rPh sb="0" eb="1">
      <t>マン</t>
    </rPh>
    <phoneticPr fontId="2"/>
  </si>
  <si>
    <t>浜</t>
    <rPh sb="0" eb="1">
      <t>ハマ</t>
    </rPh>
    <phoneticPr fontId="2"/>
  </si>
  <si>
    <t>宇</t>
    <rPh sb="0" eb="1">
      <t>ウ</t>
    </rPh>
    <phoneticPr fontId="2"/>
  </si>
  <si>
    <t>和</t>
    <rPh sb="0" eb="1">
      <t>ワ</t>
    </rPh>
    <phoneticPr fontId="2"/>
  </si>
  <si>
    <t>松山西</t>
    <rPh sb="0" eb="2">
      <t>マツヤマ</t>
    </rPh>
    <rPh sb="2" eb="3">
      <t>ニシ</t>
    </rPh>
    <phoneticPr fontId="2"/>
  </si>
  <si>
    <t>松山南部*</t>
    <rPh sb="0" eb="2">
      <t>マツヤマ</t>
    </rPh>
    <rPh sb="2" eb="4">
      <t>ナンブ</t>
    </rPh>
    <phoneticPr fontId="2"/>
  </si>
  <si>
    <t>松山西部</t>
    <rPh sb="0" eb="2">
      <t>マツヤマ</t>
    </rPh>
    <rPh sb="2" eb="4">
      <t>セイブ</t>
    </rPh>
    <phoneticPr fontId="2"/>
  </si>
  <si>
    <t>松山南部</t>
    <rPh sb="0" eb="2">
      <t>マツヤマ</t>
    </rPh>
    <rPh sb="2" eb="4">
      <t>ナンブ</t>
    </rPh>
    <phoneticPr fontId="2"/>
  </si>
  <si>
    <t>松山南部A</t>
    <rPh sb="0" eb="2">
      <t>マツヤマ</t>
    </rPh>
    <rPh sb="2" eb="4">
      <t>ナンブ</t>
    </rPh>
    <phoneticPr fontId="2"/>
  </si>
  <si>
    <t>伊予郡折込合計</t>
    <rPh sb="0" eb="2">
      <t>イヨ</t>
    </rPh>
    <rPh sb="2" eb="3">
      <t>グン</t>
    </rPh>
    <rPh sb="3" eb="5">
      <t>オリコミ</t>
    </rPh>
    <rPh sb="5" eb="7">
      <t>ゴウケイ</t>
    </rPh>
    <phoneticPr fontId="2"/>
  </si>
  <si>
    <t>計</t>
    <rPh sb="0" eb="1">
      <t>ケイ</t>
    </rPh>
    <phoneticPr fontId="2"/>
  </si>
  <si>
    <t>・</t>
    <phoneticPr fontId="2"/>
  </si>
  <si>
    <t>今治市1</t>
    <rPh sb="0" eb="3">
      <t>イマバリシ</t>
    </rPh>
    <phoneticPr fontId="2"/>
  </si>
  <si>
    <t>1,2</t>
    <phoneticPr fontId="2"/>
  </si>
  <si>
    <t>単</t>
    <rPh sb="0" eb="1">
      <t>タン</t>
    </rPh>
    <phoneticPr fontId="2"/>
  </si>
  <si>
    <t>越智郡（島嶼部）</t>
    <rPh sb="0" eb="2">
      <t>オチ</t>
    </rPh>
    <rPh sb="2" eb="3">
      <t>グン</t>
    </rPh>
    <phoneticPr fontId="2"/>
  </si>
  <si>
    <t>城南</t>
    <rPh sb="0" eb="1">
      <t>シロ</t>
    </rPh>
    <rPh sb="1" eb="2">
      <t>ミナミ</t>
    </rPh>
    <phoneticPr fontId="2"/>
  </si>
  <si>
    <t>道後A</t>
    <rPh sb="0" eb="1">
      <t>ミチ</t>
    </rPh>
    <rPh sb="1" eb="2">
      <t>ゴ</t>
    </rPh>
    <phoneticPr fontId="2"/>
  </si>
  <si>
    <t>城北A</t>
    <rPh sb="0" eb="2">
      <t>ジョウホク</t>
    </rPh>
    <phoneticPr fontId="2"/>
  </si>
  <si>
    <t>三津A</t>
    <rPh sb="0" eb="1">
      <t>サン</t>
    </rPh>
    <rPh sb="1" eb="2">
      <t>ツ</t>
    </rPh>
    <phoneticPr fontId="2"/>
  </si>
  <si>
    <t>久米A</t>
    <rPh sb="0" eb="2">
      <t>クメ</t>
    </rPh>
    <phoneticPr fontId="2"/>
  </si>
  <si>
    <t>伊予A</t>
    <rPh sb="0" eb="2">
      <t>イヨ</t>
    </rPh>
    <phoneticPr fontId="2"/>
  </si>
  <si>
    <t>松前A</t>
    <rPh sb="0" eb="2">
      <t>マツマエ</t>
    </rPh>
    <phoneticPr fontId="2"/>
  </si>
  <si>
    <t>久万A</t>
    <rPh sb="0" eb="1">
      <t>ヒサ</t>
    </rPh>
    <rPh sb="1" eb="2">
      <t>マン</t>
    </rPh>
    <phoneticPr fontId="2"/>
  </si>
  <si>
    <t>八多喜A</t>
    <rPh sb="0" eb="1">
      <t>ハチ</t>
    </rPh>
    <rPh sb="1" eb="2">
      <t>タ</t>
    </rPh>
    <rPh sb="2" eb="3">
      <t>キ</t>
    </rPh>
    <phoneticPr fontId="2"/>
  </si>
  <si>
    <t>卯之町A</t>
    <rPh sb="0" eb="3">
      <t>ウノマチ</t>
    </rPh>
    <phoneticPr fontId="2"/>
  </si>
  <si>
    <t>野村A</t>
    <rPh sb="0" eb="2">
      <t>ノムラ</t>
    </rPh>
    <phoneticPr fontId="2"/>
  </si>
  <si>
    <t>近永A</t>
    <rPh sb="0" eb="1">
      <t>キン</t>
    </rPh>
    <rPh sb="1" eb="2">
      <t>エイ</t>
    </rPh>
    <phoneticPr fontId="2"/>
  </si>
  <si>
    <t>御荘A</t>
    <rPh sb="0" eb="1">
      <t>オン</t>
    </rPh>
    <rPh sb="1" eb="2">
      <t>ショウ</t>
    </rPh>
    <phoneticPr fontId="2"/>
  </si>
  <si>
    <t>新居浜中A</t>
    <rPh sb="0" eb="3">
      <t>ニイハマ</t>
    </rPh>
    <rPh sb="3" eb="4">
      <t>チュウオウ</t>
    </rPh>
    <phoneticPr fontId="2"/>
  </si>
  <si>
    <t>中萩A</t>
    <rPh sb="0" eb="1">
      <t>ナカ</t>
    </rPh>
    <rPh sb="1" eb="2">
      <t>ハギ</t>
    </rPh>
    <phoneticPr fontId="2"/>
  </si>
  <si>
    <t>桜井A</t>
    <rPh sb="0" eb="2">
      <t>サクライ</t>
    </rPh>
    <phoneticPr fontId="2"/>
  </si>
  <si>
    <t>今治南A</t>
    <rPh sb="0" eb="2">
      <t>イマバリ</t>
    </rPh>
    <rPh sb="2" eb="3">
      <t>ミナミ</t>
    </rPh>
    <phoneticPr fontId="2"/>
  </si>
  <si>
    <t>今治北A</t>
    <rPh sb="0" eb="2">
      <t>イマバリ</t>
    </rPh>
    <rPh sb="2" eb="3">
      <t>キタ</t>
    </rPh>
    <phoneticPr fontId="2"/>
  </si>
  <si>
    <t>下灘E</t>
    <rPh sb="0" eb="1">
      <t>シモ</t>
    </rPh>
    <rPh sb="1" eb="2">
      <t>ナダ</t>
    </rPh>
    <phoneticPr fontId="2"/>
  </si>
  <si>
    <t>広田E</t>
    <rPh sb="0" eb="2">
      <t>ヒロタ</t>
    </rPh>
    <phoneticPr fontId="2"/>
  </si>
  <si>
    <t>砥部E</t>
    <rPh sb="0" eb="2">
      <t>トベ</t>
    </rPh>
    <phoneticPr fontId="2"/>
  </si>
  <si>
    <t>美川E</t>
    <rPh sb="0" eb="1">
      <t>ビ</t>
    </rPh>
    <rPh sb="1" eb="2">
      <t>カワ</t>
    </rPh>
    <phoneticPr fontId="2"/>
  </si>
  <si>
    <t>長浜白滝E</t>
    <rPh sb="0" eb="2">
      <t>ナガハマ</t>
    </rPh>
    <rPh sb="2" eb="4">
      <t>シラタキ</t>
    </rPh>
    <phoneticPr fontId="2"/>
  </si>
  <si>
    <t>八幡浜南E</t>
    <rPh sb="0" eb="3">
      <t>ヤワタハマ</t>
    </rPh>
    <rPh sb="3" eb="4">
      <t>ミナミ</t>
    </rPh>
    <phoneticPr fontId="2"/>
  </si>
  <si>
    <t>伊方E</t>
    <rPh sb="0" eb="2">
      <t>イカタ</t>
    </rPh>
    <phoneticPr fontId="2"/>
  </si>
  <si>
    <t>三間E</t>
    <rPh sb="0" eb="1">
      <t>サン</t>
    </rPh>
    <rPh sb="1" eb="2">
      <t>カン</t>
    </rPh>
    <phoneticPr fontId="2"/>
  </si>
  <si>
    <t>松丸E</t>
    <rPh sb="0" eb="2">
      <t>マツマル</t>
    </rPh>
    <phoneticPr fontId="2"/>
  </si>
  <si>
    <t>丹原E</t>
    <rPh sb="0" eb="2">
      <t>タンバラ</t>
    </rPh>
    <phoneticPr fontId="2"/>
  </si>
  <si>
    <t>宗方E</t>
    <rPh sb="0" eb="2">
      <t>ムナカタ</t>
    </rPh>
    <phoneticPr fontId="2"/>
  </si>
  <si>
    <t>瀬戸崎E</t>
    <rPh sb="0" eb="2">
      <t>セト</t>
    </rPh>
    <rPh sb="2" eb="3">
      <t>サキ</t>
    </rPh>
    <phoneticPr fontId="2"/>
  </si>
  <si>
    <t>大島E</t>
    <rPh sb="0" eb="2">
      <t>オオシマ</t>
    </rPh>
    <phoneticPr fontId="2"/>
  </si>
  <si>
    <t>岩城E</t>
    <rPh sb="0" eb="1">
      <t>イワ</t>
    </rPh>
    <rPh sb="1" eb="2">
      <t>シロ</t>
    </rPh>
    <phoneticPr fontId="2"/>
  </si>
  <si>
    <t>桑原E</t>
    <rPh sb="0" eb="2">
      <t>クワバラ</t>
    </rPh>
    <phoneticPr fontId="2"/>
  </si>
  <si>
    <t>垣生E</t>
    <rPh sb="0" eb="1">
      <t>カキ</t>
    </rPh>
    <rPh sb="1" eb="2">
      <t>セイ</t>
    </rPh>
    <phoneticPr fontId="2"/>
  </si>
  <si>
    <t>番町E</t>
    <rPh sb="0" eb="2">
      <t>バンチョウ</t>
    </rPh>
    <phoneticPr fontId="2"/>
  </si>
  <si>
    <t>森松E</t>
    <rPh sb="0" eb="2">
      <t>モリマツ</t>
    </rPh>
    <phoneticPr fontId="2"/>
  </si>
  <si>
    <t>石井東E</t>
    <rPh sb="0" eb="2">
      <t>イシイ</t>
    </rPh>
    <rPh sb="2" eb="3">
      <t>ヒガシ</t>
    </rPh>
    <phoneticPr fontId="2"/>
  </si>
  <si>
    <t>石井南E</t>
    <rPh sb="0" eb="2">
      <t>イシイ</t>
    </rPh>
    <rPh sb="2" eb="3">
      <t>ミナミ</t>
    </rPh>
    <phoneticPr fontId="2"/>
  </si>
  <si>
    <t>松前Y</t>
    <rPh sb="0" eb="2">
      <t>マツマエ</t>
    </rPh>
    <phoneticPr fontId="2"/>
  </si>
  <si>
    <t>長浜Y</t>
    <rPh sb="0" eb="2">
      <t>ナガハマ</t>
    </rPh>
    <phoneticPr fontId="2"/>
  </si>
  <si>
    <t>川之江Y</t>
    <rPh sb="0" eb="3">
      <t>カワノエ</t>
    </rPh>
    <phoneticPr fontId="2"/>
  </si>
  <si>
    <t>壬生川南Y</t>
    <rPh sb="0" eb="2">
      <t>ミブ</t>
    </rPh>
    <rPh sb="2" eb="3">
      <t>ガワ</t>
    </rPh>
    <rPh sb="3" eb="4">
      <t>ミナミ</t>
    </rPh>
    <phoneticPr fontId="2"/>
  </si>
  <si>
    <t>壬生川北Y</t>
    <rPh sb="0" eb="2">
      <t>ミブ</t>
    </rPh>
    <rPh sb="2" eb="3">
      <t>ガワ</t>
    </rPh>
    <rPh sb="3" eb="4">
      <t>キタ</t>
    </rPh>
    <phoneticPr fontId="2"/>
  </si>
  <si>
    <t>宮浦M</t>
    <rPh sb="0" eb="2">
      <t>ミヤウラ</t>
    </rPh>
    <phoneticPr fontId="2"/>
  </si>
  <si>
    <t>吉田M</t>
    <rPh sb="0" eb="2">
      <t>ヨシダ</t>
    </rPh>
    <phoneticPr fontId="2"/>
  </si>
  <si>
    <t>三島Y</t>
    <rPh sb="0" eb="2">
      <t>ミシマ</t>
    </rPh>
    <phoneticPr fontId="2"/>
  </si>
  <si>
    <t>今治中央*</t>
    <rPh sb="0" eb="2">
      <t>イマバリ</t>
    </rPh>
    <rPh sb="2" eb="4">
      <t>チュウオウ</t>
    </rPh>
    <phoneticPr fontId="2"/>
  </si>
  <si>
    <t>森松*</t>
    <rPh sb="0" eb="2">
      <t>モリマツ</t>
    </rPh>
    <phoneticPr fontId="2"/>
  </si>
  <si>
    <t>余土A</t>
    <phoneticPr fontId="2"/>
  </si>
  <si>
    <t>松山東部</t>
    <rPh sb="0" eb="2">
      <t>マツヤマ</t>
    </rPh>
    <rPh sb="2" eb="3">
      <t>ヒガシ</t>
    </rPh>
    <rPh sb="3" eb="4">
      <t>ブ</t>
    </rPh>
    <phoneticPr fontId="2"/>
  </si>
  <si>
    <t>松山東部</t>
    <rPh sb="0" eb="2">
      <t>マツヤマ</t>
    </rPh>
    <rPh sb="2" eb="4">
      <t>トウブ</t>
    </rPh>
    <phoneticPr fontId="2"/>
  </si>
  <si>
    <t>三島西*</t>
    <rPh sb="0" eb="2">
      <t>ミシマ</t>
    </rPh>
    <rPh sb="2" eb="3">
      <t>ニシ</t>
    </rPh>
    <phoneticPr fontId="2"/>
  </si>
  <si>
    <t>今治中央A</t>
    <rPh sb="0" eb="2">
      <t>イマバリ</t>
    </rPh>
    <rPh sb="2" eb="4">
      <t>チュウオウ</t>
    </rPh>
    <phoneticPr fontId="2"/>
  </si>
  <si>
    <t>上記以外</t>
    <rPh sb="0" eb="2">
      <t>ジョウキ</t>
    </rPh>
    <rPh sb="2" eb="4">
      <t>イガイ</t>
    </rPh>
    <phoneticPr fontId="2"/>
  </si>
  <si>
    <t>川之江Y</t>
    <rPh sb="0" eb="1">
      <t>カワ</t>
    </rPh>
    <rPh sb="1" eb="2">
      <t>ノ</t>
    </rPh>
    <rPh sb="2" eb="3">
      <t>エ</t>
    </rPh>
    <phoneticPr fontId="2"/>
  </si>
  <si>
    <t>今治中央に含む</t>
    <rPh sb="0" eb="2">
      <t>イマバリ</t>
    </rPh>
    <rPh sb="2" eb="4">
      <t>チュウオウ</t>
    </rPh>
    <rPh sb="5" eb="6">
      <t>フク</t>
    </rPh>
    <phoneticPr fontId="2"/>
  </si>
  <si>
    <t>松山城東*</t>
    <rPh sb="0" eb="2">
      <t>マツヤマ</t>
    </rPh>
    <rPh sb="2" eb="4">
      <t>ジョウトウ</t>
    </rPh>
    <phoneticPr fontId="2"/>
  </si>
  <si>
    <t>松山城東A</t>
    <rPh sb="0" eb="2">
      <t>マツヤマ</t>
    </rPh>
    <rPh sb="2" eb="4">
      <t>ジョウトウ</t>
    </rPh>
    <phoneticPr fontId="2"/>
  </si>
  <si>
    <t>(島含）</t>
    <phoneticPr fontId="2"/>
  </si>
  <si>
    <t>八幡浜東E</t>
    <rPh sb="0" eb="2">
      <t>ヤハタ</t>
    </rPh>
    <rPh sb="2" eb="3">
      <t>ハマ</t>
    </rPh>
    <rPh sb="3" eb="4">
      <t>ヒガシ</t>
    </rPh>
    <phoneticPr fontId="2"/>
  </si>
  <si>
    <t>八幡浜南E</t>
    <rPh sb="0" eb="2">
      <t>ヤハタ</t>
    </rPh>
    <rPh sb="2" eb="3">
      <t>ハマ</t>
    </rPh>
    <rPh sb="3" eb="4">
      <t>ミナミ</t>
    </rPh>
    <phoneticPr fontId="2"/>
  </si>
  <si>
    <t>八幡浜東*</t>
    <rPh sb="0" eb="2">
      <t>ヤハタ</t>
    </rPh>
    <rPh sb="2" eb="3">
      <t>ハマ</t>
    </rPh>
    <rPh sb="3" eb="4">
      <t>ヒガシ</t>
    </rPh>
    <phoneticPr fontId="2"/>
  </si>
  <si>
    <t>伯方E</t>
    <rPh sb="0" eb="1">
      <t>ハク</t>
    </rPh>
    <rPh sb="1" eb="2">
      <t>カタ</t>
    </rPh>
    <phoneticPr fontId="2"/>
  </si>
  <si>
    <t>穴井・真網代は三瓶に含む</t>
    <rPh sb="0" eb="2">
      <t>アナイ</t>
    </rPh>
    <rPh sb="3" eb="4">
      <t>マ</t>
    </rPh>
    <rPh sb="4" eb="5">
      <t>アミ</t>
    </rPh>
    <rPh sb="5" eb="6">
      <t>ヨ</t>
    </rPh>
    <rPh sb="7" eb="9">
      <t>サンベ</t>
    </rPh>
    <rPh sb="10" eb="11">
      <t>フク</t>
    </rPh>
    <phoneticPr fontId="2"/>
  </si>
  <si>
    <t>八幡浜市*1</t>
    <rPh sb="0" eb="2">
      <t>ヤハタ</t>
    </rPh>
    <rPh sb="2" eb="3">
      <t>ハマ</t>
    </rPh>
    <rPh sb="3" eb="4">
      <t>シ</t>
    </rPh>
    <phoneticPr fontId="2"/>
  </si>
  <si>
    <t>＊1　八幡浜市穴井・真網代地区は西予市に含む</t>
    <rPh sb="3" eb="6">
      <t>ヤワタハマ</t>
    </rPh>
    <rPh sb="6" eb="7">
      <t>シ</t>
    </rPh>
    <rPh sb="7" eb="9">
      <t>アナイ</t>
    </rPh>
    <rPh sb="10" eb="11">
      <t>マ</t>
    </rPh>
    <rPh sb="11" eb="12">
      <t>アミ</t>
    </rPh>
    <rPh sb="12" eb="13">
      <t>ヨ</t>
    </rPh>
    <rPh sb="13" eb="15">
      <t>チク</t>
    </rPh>
    <rPh sb="20" eb="21">
      <t>フク</t>
    </rPh>
    <phoneticPr fontId="2"/>
  </si>
  <si>
    <t>八幡浜市</t>
    <rPh sb="0" eb="2">
      <t>ヤハタ</t>
    </rPh>
    <rPh sb="2" eb="3">
      <t>ハマ</t>
    </rPh>
    <rPh sb="3" eb="4">
      <t>シ</t>
    </rPh>
    <phoneticPr fontId="2"/>
  </si>
  <si>
    <t>今治東*</t>
    <rPh sb="0" eb="2">
      <t>イマバリ</t>
    </rPh>
    <rPh sb="2" eb="3">
      <t>ヒガシ</t>
    </rPh>
    <phoneticPr fontId="2"/>
  </si>
  <si>
    <t>道後</t>
    <rPh sb="0" eb="1">
      <t>ミチ</t>
    </rPh>
    <rPh sb="1" eb="2">
      <t>アト</t>
    </rPh>
    <phoneticPr fontId="2"/>
  </si>
  <si>
    <t>宗方E</t>
    <phoneticPr fontId="2"/>
  </si>
  <si>
    <t>瀬戸崎E</t>
    <phoneticPr fontId="2"/>
  </si>
  <si>
    <t>今治北Ｙ</t>
    <rPh sb="0" eb="2">
      <t>イマバリ</t>
    </rPh>
    <rPh sb="2" eb="3">
      <t>キタ</t>
    </rPh>
    <phoneticPr fontId="2"/>
  </si>
  <si>
    <t>五十崎E</t>
    <rPh sb="0" eb="2">
      <t>ゴジュウ</t>
    </rPh>
    <rPh sb="2" eb="3">
      <t>サキ</t>
    </rPh>
    <phoneticPr fontId="2"/>
  </si>
  <si>
    <t>内子E</t>
    <rPh sb="0" eb="2">
      <t>ウチコ</t>
    </rPh>
    <phoneticPr fontId="2"/>
  </si>
  <si>
    <t>大瀬E</t>
    <rPh sb="0" eb="2">
      <t>オオセ</t>
    </rPh>
    <phoneticPr fontId="2"/>
  </si>
  <si>
    <t>五十崎*</t>
    <rPh sb="0" eb="2">
      <t>ゴジュウ</t>
    </rPh>
    <rPh sb="2" eb="3">
      <t>サキ</t>
    </rPh>
    <phoneticPr fontId="2"/>
  </si>
  <si>
    <t>内子*</t>
    <rPh sb="0" eb="1">
      <t>ウチ</t>
    </rPh>
    <rPh sb="1" eb="2">
      <t>コ</t>
    </rPh>
    <phoneticPr fontId="2"/>
  </si>
  <si>
    <t>大瀬*</t>
    <rPh sb="0" eb="2">
      <t>オオセ</t>
    </rPh>
    <phoneticPr fontId="2"/>
  </si>
  <si>
    <t>北伊予(松前）*</t>
    <rPh sb="0" eb="1">
      <t>キタ</t>
    </rPh>
    <rPh sb="1" eb="3">
      <t>イヨ</t>
    </rPh>
    <rPh sb="4" eb="6">
      <t>マツマエ</t>
    </rPh>
    <phoneticPr fontId="2"/>
  </si>
  <si>
    <t>菊間Y</t>
    <rPh sb="0" eb="2">
      <t>キクマ</t>
    </rPh>
    <phoneticPr fontId="2"/>
  </si>
  <si>
    <t>宮浦E</t>
    <rPh sb="0" eb="2">
      <t>ミヤウラ</t>
    </rPh>
    <phoneticPr fontId="2"/>
  </si>
  <si>
    <t>三瓶E</t>
    <rPh sb="0" eb="1">
      <t>サン</t>
    </rPh>
    <rPh sb="1" eb="2">
      <t>ビン</t>
    </rPh>
    <phoneticPr fontId="2"/>
  </si>
  <si>
    <t>三瓶*</t>
    <rPh sb="0" eb="1">
      <t>サン</t>
    </rPh>
    <rPh sb="1" eb="2">
      <t>ビン</t>
    </rPh>
    <phoneticPr fontId="2"/>
  </si>
  <si>
    <t>新居浜中A</t>
    <rPh sb="0" eb="3">
      <t>ニイハマ</t>
    </rPh>
    <rPh sb="3" eb="4">
      <t>ナカ</t>
    </rPh>
    <phoneticPr fontId="2"/>
  </si>
  <si>
    <t>土居Y</t>
    <rPh sb="0" eb="2">
      <t>ドイ</t>
    </rPh>
    <phoneticPr fontId="2"/>
  </si>
  <si>
    <t>三島西Y</t>
    <rPh sb="0" eb="2">
      <t>ミシマ</t>
    </rPh>
    <rPh sb="2" eb="3">
      <t>ニシ</t>
    </rPh>
    <phoneticPr fontId="2"/>
  </si>
  <si>
    <t>今治*</t>
    <rPh sb="0" eb="2">
      <t>イマバリ</t>
    </rPh>
    <phoneticPr fontId="2"/>
  </si>
  <si>
    <t>今治Ｙ</t>
    <rPh sb="0" eb="2">
      <t>イマバリ</t>
    </rPh>
    <phoneticPr fontId="2"/>
  </si>
  <si>
    <t>佐島*</t>
    <rPh sb="0" eb="2">
      <t>サシマ</t>
    </rPh>
    <phoneticPr fontId="2"/>
  </si>
  <si>
    <t>四国中央*</t>
    <rPh sb="0" eb="2">
      <t>シコク</t>
    </rPh>
    <rPh sb="2" eb="4">
      <t>チュウオウ</t>
    </rPh>
    <phoneticPr fontId="2"/>
  </si>
  <si>
    <t>四国中央M</t>
    <rPh sb="0" eb="2">
      <t>シコク</t>
    </rPh>
    <rPh sb="2" eb="4">
      <t>チュウオウ</t>
    </rPh>
    <phoneticPr fontId="2"/>
  </si>
  <si>
    <t>西条中央</t>
    <rPh sb="0" eb="2">
      <t>サイジョウ</t>
    </rPh>
    <rPh sb="2" eb="4">
      <t>チュウオウ</t>
    </rPh>
    <phoneticPr fontId="2"/>
  </si>
  <si>
    <t>今治中央A</t>
    <phoneticPr fontId="2"/>
  </si>
  <si>
    <t>余土*</t>
  </si>
  <si>
    <t>東温*</t>
    <rPh sb="0" eb="2">
      <t>トウオン</t>
    </rPh>
    <phoneticPr fontId="2"/>
  </si>
  <si>
    <t>東温E</t>
    <rPh sb="0" eb="2">
      <t>トウオン</t>
    </rPh>
    <phoneticPr fontId="2"/>
  </si>
  <si>
    <t>口総支所*</t>
    <rPh sb="0" eb="1">
      <t>クチ</t>
    </rPh>
    <rPh sb="1" eb="2">
      <t>ソウ</t>
    </rPh>
    <rPh sb="2" eb="4">
      <t>シショ</t>
    </rPh>
    <phoneticPr fontId="2"/>
  </si>
  <si>
    <t>口総支所E</t>
    <rPh sb="0" eb="1">
      <t>クチ</t>
    </rPh>
    <rPh sb="1" eb="2">
      <t>ソウ</t>
    </rPh>
    <rPh sb="2" eb="4">
      <t>シショ</t>
    </rPh>
    <phoneticPr fontId="2"/>
  </si>
  <si>
    <t>口総支所E</t>
    <rPh sb="2" eb="4">
      <t>シショ</t>
    </rPh>
    <phoneticPr fontId="2"/>
  </si>
  <si>
    <t>内子E</t>
    <rPh sb="0" eb="1">
      <t>ウチ</t>
    </rPh>
    <rPh sb="1" eb="2">
      <t>コ</t>
    </rPh>
    <phoneticPr fontId="2"/>
  </si>
  <si>
    <t>株式会社山陽メディアネット</t>
    <phoneticPr fontId="2"/>
  </si>
  <si>
    <t>株式会社山陽メディアネット</t>
    <phoneticPr fontId="2"/>
  </si>
  <si>
    <t>中萩E</t>
    <rPh sb="0" eb="1">
      <t>ナカ</t>
    </rPh>
    <rPh sb="1" eb="2">
      <t>ハギ</t>
    </rPh>
    <phoneticPr fontId="2"/>
  </si>
  <si>
    <t>東温*</t>
    <phoneticPr fontId="2"/>
  </si>
  <si>
    <t>東温Y</t>
    <phoneticPr fontId="2"/>
  </si>
  <si>
    <t>大西Y</t>
    <rPh sb="0" eb="2">
      <t>オオニシ</t>
    </rPh>
    <phoneticPr fontId="2"/>
  </si>
  <si>
    <t>大西*</t>
    <rPh sb="0" eb="2">
      <t>オオニシ</t>
    </rPh>
    <phoneticPr fontId="2"/>
  </si>
  <si>
    <t>弓削■</t>
    <phoneticPr fontId="2"/>
  </si>
  <si>
    <t>佐島Y■</t>
    <rPh sb="0" eb="2">
      <t>サシマ</t>
    </rPh>
    <phoneticPr fontId="2"/>
  </si>
  <si>
    <t>生名E■</t>
    <rPh sb="0" eb="1">
      <t>セイ</t>
    </rPh>
    <rPh sb="1" eb="2">
      <t>ナ</t>
    </rPh>
    <phoneticPr fontId="2"/>
  </si>
  <si>
    <t>三津・西</t>
    <rPh sb="0" eb="1">
      <t>サン</t>
    </rPh>
    <rPh sb="1" eb="2">
      <t>ツ</t>
    </rPh>
    <rPh sb="3" eb="4">
      <t>ニシ</t>
    </rPh>
    <phoneticPr fontId="2"/>
  </si>
  <si>
    <t>生名E</t>
    <phoneticPr fontId="2"/>
  </si>
  <si>
    <t>*印は合販店です。　■印は中国新聞と他紙を含みます。 朝日波止浜Yは読売今治北エリアと同じです</t>
    <rPh sb="1" eb="2">
      <t>シルシ</t>
    </rPh>
    <rPh sb="3" eb="4">
      <t>ゴウ</t>
    </rPh>
    <rPh sb="4" eb="5">
      <t>ハン</t>
    </rPh>
    <rPh sb="5" eb="6">
      <t>ミセ</t>
    </rPh>
    <rPh sb="11" eb="12">
      <t>シルシ</t>
    </rPh>
    <rPh sb="13" eb="15">
      <t>チュウゴク</t>
    </rPh>
    <rPh sb="15" eb="17">
      <t>シンブン</t>
    </rPh>
    <rPh sb="18" eb="20">
      <t>タシ</t>
    </rPh>
    <rPh sb="21" eb="22">
      <t>フク</t>
    </rPh>
    <rPh sb="27" eb="29">
      <t>アサヒ</t>
    </rPh>
    <rPh sb="29" eb="32">
      <t>ハシハマ</t>
    </rPh>
    <rPh sb="34" eb="36">
      <t>ヨミウリ</t>
    </rPh>
    <rPh sb="36" eb="38">
      <t>イマバリ</t>
    </rPh>
    <rPh sb="38" eb="39">
      <t>キタ</t>
    </rPh>
    <rPh sb="43" eb="44">
      <t>オナ</t>
    </rPh>
    <phoneticPr fontId="2"/>
  </si>
  <si>
    <t>雄郡*</t>
    <rPh sb="0" eb="1">
      <t>オス</t>
    </rPh>
    <rPh sb="1" eb="2">
      <t>グン</t>
    </rPh>
    <phoneticPr fontId="2"/>
  </si>
  <si>
    <t>竹原*</t>
    <rPh sb="0" eb="2">
      <t>タケハラ</t>
    </rPh>
    <phoneticPr fontId="2"/>
  </si>
  <si>
    <t>味生*</t>
    <rPh sb="0" eb="1">
      <t>アジ</t>
    </rPh>
    <rPh sb="1" eb="2">
      <t>セイ</t>
    </rPh>
    <phoneticPr fontId="2"/>
  </si>
  <si>
    <t>番町E</t>
    <rPh sb="0" eb="2">
      <t>バンチョウ</t>
    </rPh>
    <phoneticPr fontId="2"/>
  </si>
  <si>
    <t>雄郡E</t>
    <phoneticPr fontId="2"/>
  </si>
  <si>
    <t>竹原E</t>
    <rPh sb="0" eb="2">
      <t>タケハラ</t>
    </rPh>
    <phoneticPr fontId="2"/>
  </si>
  <si>
    <t>保免E</t>
  </si>
  <si>
    <t>保免E</t>
    <rPh sb="0" eb="1">
      <t>ホ</t>
    </rPh>
    <rPh sb="1" eb="2">
      <t>メン</t>
    </rPh>
    <phoneticPr fontId="2"/>
  </si>
  <si>
    <t>味生E</t>
    <rPh sb="0" eb="1">
      <t>アジ</t>
    </rPh>
    <rPh sb="1" eb="2">
      <t>ウ</t>
    </rPh>
    <phoneticPr fontId="2"/>
  </si>
  <si>
    <t>道後東</t>
    <rPh sb="0" eb="2">
      <t>ドウゴ</t>
    </rPh>
    <rPh sb="2" eb="3">
      <t>ヒガシ</t>
    </rPh>
    <phoneticPr fontId="2"/>
  </si>
  <si>
    <t>平井</t>
    <rPh sb="0" eb="2">
      <t>ヒライ</t>
    </rPh>
    <phoneticPr fontId="2"/>
  </si>
  <si>
    <t>竹原E</t>
    <phoneticPr fontId="2"/>
  </si>
  <si>
    <t>味生E</t>
    <phoneticPr fontId="2"/>
  </si>
  <si>
    <t>西条東*</t>
    <rPh sb="0" eb="2">
      <t>サイジョウ</t>
    </rPh>
    <rPh sb="2" eb="3">
      <t>ヒガシ</t>
    </rPh>
    <phoneticPr fontId="2"/>
  </si>
  <si>
    <t>西条東A</t>
    <rPh sb="0" eb="2">
      <t>サイジョウ</t>
    </rPh>
    <rPh sb="2" eb="3">
      <t>ヒガシ</t>
    </rPh>
    <phoneticPr fontId="2"/>
  </si>
  <si>
    <t>菊間E</t>
    <rPh sb="0" eb="2">
      <t>キクマ</t>
    </rPh>
    <phoneticPr fontId="2"/>
  </si>
  <si>
    <t>近永E</t>
    <rPh sb="0" eb="1">
      <t>キン</t>
    </rPh>
    <rPh sb="1" eb="2">
      <t>エイ</t>
    </rPh>
    <phoneticPr fontId="2"/>
  </si>
  <si>
    <t>新居浜南E</t>
    <rPh sb="0" eb="3">
      <t>ニイハマ</t>
    </rPh>
    <rPh sb="3" eb="4">
      <t>ミナミ</t>
    </rPh>
    <phoneticPr fontId="2"/>
  </si>
  <si>
    <t>いよ西条*</t>
    <rPh sb="2" eb="4">
      <t>サイジョウ</t>
    </rPh>
    <phoneticPr fontId="2"/>
  </si>
  <si>
    <t>いよ西条A</t>
  </si>
  <si>
    <t>いよ西条A</t>
    <rPh sb="2" eb="4">
      <t>サイジョウ</t>
    </rPh>
    <phoneticPr fontId="2"/>
  </si>
  <si>
    <t>野々江支所*</t>
    <rPh sb="0" eb="3">
      <t>ノノエ</t>
    </rPh>
    <rPh sb="3" eb="5">
      <t>シショ</t>
    </rPh>
    <phoneticPr fontId="2"/>
  </si>
  <si>
    <t>野村Y</t>
    <rPh sb="0" eb="2">
      <t>ノムラ</t>
    </rPh>
    <phoneticPr fontId="2"/>
  </si>
  <si>
    <t>城川*</t>
    <rPh sb="0" eb="2">
      <t>シロカワ</t>
    </rPh>
    <phoneticPr fontId="2"/>
  </si>
  <si>
    <t>三机E</t>
    <rPh sb="0" eb="1">
      <t>サン</t>
    </rPh>
    <rPh sb="1" eb="2">
      <t>ツクエ</t>
    </rPh>
    <phoneticPr fontId="2"/>
  </si>
  <si>
    <t>卯之町E</t>
    <rPh sb="0" eb="1">
      <t>ウ</t>
    </rPh>
    <rPh sb="1" eb="2">
      <t>ノ</t>
    </rPh>
    <rPh sb="2" eb="3">
      <t>マチ</t>
    </rPh>
    <phoneticPr fontId="2"/>
  </si>
  <si>
    <t>城川E</t>
  </si>
  <si>
    <t>城川E</t>
    <phoneticPr fontId="2"/>
  </si>
  <si>
    <t>三机*</t>
    <rPh sb="0" eb="1">
      <t>サン</t>
    </rPh>
    <rPh sb="1" eb="2">
      <t>ツクエ</t>
    </rPh>
    <phoneticPr fontId="2"/>
  </si>
  <si>
    <t>大島E</t>
    <rPh sb="0" eb="2">
      <t>オオシマ</t>
    </rPh>
    <phoneticPr fontId="2"/>
  </si>
  <si>
    <t>宇和島西E</t>
    <rPh sb="0" eb="3">
      <t>ウワジマ</t>
    </rPh>
    <rPh sb="3" eb="4">
      <t>ニシ</t>
    </rPh>
    <phoneticPr fontId="2"/>
  </si>
  <si>
    <t>日土*</t>
    <rPh sb="0" eb="1">
      <t>ヒ</t>
    </rPh>
    <rPh sb="1" eb="2">
      <t>ツチ</t>
    </rPh>
    <phoneticPr fontId="2"/>
  </si>
  <si>
    <t>保内*</t>
    <rPh sb="0" eb="1">
      <t>ホ</t>
    </rPh>
    <rPh sb="1" eb="2">
      <t>ウチ</t>
    </rPh>
    <phoneticPr fontId="2"/>
  </si>
  <si>
    <t>日土E</t>
    <rPh sb="0" eb="1">
      <t>ヒ</t>
    </rPh>
    <rPh sb="1" eb="2">
      <t>ツチ</t>
    </rPh>
    <phoneticPr fontId="2"/>
  </si>
  <si>
    <t>保内E</t>
    <rPh sb="0" eb="1">
      <t>ホ</t>
    </rPh>
    <rPh sb="1" eb="2">
      <t>ウチ</t>
    </rPh>
    <phoneticPr fontId="2"/>
  </si>
  <si>
    <t>飯岡下島山</t>
    <rPh sb="0" eb="2">
      <t>イイオカ</t>
    </rPh>
    <rPh sb="2" eb="3">
      <t>シタ</t>
    </rPh>
    <rPh sb="3" eb="5">
      <t>シマヤマ</t>
    </rPh>
    <phoneticPr fontId="2"/>
  </si>
  <si>
    <t>野々江支所E</t>
    <rPh sb="0" eb="3">
      <t>ノノエ</t>
    </rPh>
    <rPh sb="3" eb="5">
      <t>シショ</t>
    </rPh>
    <phoneticPr fontId="2"/>
  </si>
  <si>
    <t>盛*</t>
    <rPh sb="0" eb="1">
      <t>モ</t>
    </rPh>
    <phoneticPr fontId="2"/>
  </si>
  <si>
    <t>盛E</t>
    <rPh sb="0" eb="1">
      <t>モ</t>
    </rPh>
    <phoneticPr fontId="2"/>
  </si>
  <si>
    <t>明浜*</t>
    <rPh sb="0" eb="1">
      <t>メイ</t>
    </rPh>
    <rPh sb="1" eb="2">
      <t>ハマ</t>
    </rPh>
    <phoneticPr fontId="2"/>
  </si>
  <si>
    <t>四国中央/川之江</t>
    <rPh sb="0" eb="2">
      <t>シコク</t>
    </rPh>
    <rPh sb="2" eb="4">
      <t>チュウオウ</t>
    </rPh>
    <rPh sb="5" eb="8">
      <t>カワノエ</t>
    </rPh>
    <phoneticPr fontId="2"/>
  </si>
  <si>
    <t>四国中央/土居</t>
    <rPh sb="0" eb="2">
      <t>シコク</t>
    </rPh>
    <rPh sb="2" eb="4">
      <t>チュウオウ</t>
    </rPh>
    <rPh sb="5" eb="7">
      <t>ドイ</t>
    </rPh>
    <phoneticPr fontId="2"/>
  </si>
  <si>
    <t>八坂・福音寺*</t>
    <rPh sb="0" eb="2">
      <t>ヤサカ</t>
    </rPh>
    <rPh sb="3" eb="6">
      <t>フクオンジ</t>
    </rPh>
    <phoneticPr fontId="2"/>
  </si>
  <si>
    <t>久谷*</t>
    <rPh sb="0" eb="1">
      <t>ヒサ</t>
    </rPh>
    <rPh sb="1" eb="2">
      <t>タニ</t>
    </rPh>
    <phoneticPr fontId="2"/>
  </si>
  <si>
    <t>荏原*</t>
    <rPh sb="0" eb="2">
      <t>エバラ</t>
    </rPh>
    <phoneticPr fontId="2"/>
  </si>
  <si>
    <t>北条東*</t>
    <rPh sb="0" eb="2">
      <t>ホウジョウ</t>
    </rPh>
    <rPh sb="2" eb="3">
      <t>ヒガシ</t>
    </rPh>
    <phoneticPr fontId="2"/>
  </si>
  <si>
    <t>北条南*</t>
    <rPh sb="0" eb="2">
      <t>ホウジョウ</t>
    </rPh>
    <rPh sb="2" eb="3">
      <t>ナン</t>
    </rPh>
    <phoneticPr fontId="2"/>
  </si>
  <si>
    <t>砥部北*</t>
    <rPh sb="0" eb="2">
      <t>トベ</t>
    </rPh>
    <rPh sb="2" eb="3">
      <t>キタ</t>
    </rPh>
    <phoneticPr fontId="2"/>
  </si>
  <si>
    <t>日吉E</t>
    <rPh sb="0" eb="2">
      <t>ヒヨシ</t>
    </rPh>
    <phoneticPr fontId="2"/>
  </si>
  <si>
    <t>宇和島北*</t>
    <rPh sb="0" eb="3">
      <t>ウワジマ</t>
    </rPh>
    <rPh sb="3" eb="4">
      <t>キタ</t>
    </rPh>
    <phoneticPr fontId="2"/>
  </si>
  <si>
    <t>宇和島西*</t>
    <rPh sb="0" eb="3">
      <t>ウワジマ</t>
    </rPh>
    <rPh sb="3" eb="4">
      <t>ニシ</t>
    </rPh>
    <phoneticPr fontId="2"/>
  </si>
  <si>
    <t>久谷E</t>
    <rPh sb="0" eb="2">
      <t>クタニ</t>
    </rPh>
    <phoneticPr fontId="2"/>
  </si>
  <si>
    <t>荏原E</t>
    <phoneticPr fontId="2"/>
  </si>
  <si>
    <t>北条東E</t>
    <rPh sb="0" eb="2">
      <t>ホウジョウ</t>
    </rPh>
    <rPh sb="2" eb="3">
      <t>ヒガシ</t>
    </rPh>
    <phoneticPr fontId="2"/>
  </si>
  <si>
    <t>北条南E</t>
    <rPh sb="0" eb="2">
      <t>ホウジョウ</t>
    </rPh>
    <rPh sb="2" eb="3">
      <t>ミナミ</t>
    </rPh>
    <phoneticPr fontId="2"/>
  </si>
  <si>
    <t>砥部北E</t>
    <rPh sb="2" eb="3">
      <t>キタ</t>
    </rPh>
    <phoneticPr fontId="2"/>
  </si>
  <si>
    <t>鹿野川E</t>
    <rPh sb="0" eb="1">
      <t>シカ</t>
    </rPh>
    <rPh sb="1" eb="2">
      <t>ノ</t>
    </rPh>
    <rPh sb="2" eb="3">
      <t>カワ</t>
    </rPh>
    <phoneticPr fontId="2"/>
  </si>
  <si>
    <t>明浜E</t>
    <rPh sb="0" eb="1">
      <t>メイ</t>
    </rPh>
    <rPh sb="1" eb="2">
      <t>ハマ</t>
    </rPh>
    <phoneticPr fontId="2"/>
  </si>
  <si>
    <t>八坂・福音寺E</t>
    <rPh sb="0" eb="2">
      <t>ヤサカ</t>
    </rPh>
    <rPh sb="3" eb="6">
      <t>フクオンジ</t>
    </rPh>
    <phoneticPr fontId="2"/>
  </si>
  <si>
    <t>四国中央E</t>
    <rPh sb="0" eb="2">
      <t>シコク</t>
    </rPh>
    <rPh sb="2" eb="4">
      <t>チュウオウ</t>
    </rPh>
    <phoneticPr fontId="2"/>
  </si>
  <si>
    <t>四国中央西E</t>
    <rPh sb="0" eb="2">
      <t>シコク</t>
    </rPh>
    <rPh sb="2" eb="4">
      <t>チュウオウ</t>
    </rPh>
    <rPh sb="4" eb="5">
      <t>ニシ</t>
    </rPh>
    <phoneticPr fontId="2"/>
  </si>
  <si>
    <t>河辺E</t>
    <rPh sb="0" eb="2">
      <t>カワベ</t>
    </rPh>
    <phoneticPr fontId="2"/>
  </si>
  <si>
    <t>北条*</t>
    <rPh sb="0" eb="2">
      <t>ホウジョウ</t>
    </rPh>
    <phoneticPr fontId="2"/>
  </si>
  <si>
    <t>北条Y</t>
    <rPh sb="0" eb="2">
      <t>ホウジョウ</t>
    </rPh>
    <phoneticPr fontId="2"/>
  </si>
  <si>
    <t>久谷E</t>
    <rPh sb="0" eb="1">
      <t>ク</t>
    </rPh>
    <rPh sb="1" eb="2">
      <t>タニ</t>
    </rPh>
    <phoneticPr fontId="2"/>
  </si>
  <si>
    <t>荏原E</t>
    <rPh sb="0" eb="2">
      <t>エバラ</t>
    </rPh>
    <phoneticPr fontId="2"/>
  </si>
  <si>
    <t>鹿野川*</t>
    <rPh sb="0" eb="1">
      <t>シカ</t>
    </rPh>
    <rPh sb="1" eb="2">
      <t>ノ</t>
    </rPh>
    <rPh sb="2" eb="3">
      <t>カワ</t>
    </rPh>
    <phoneticPr fontId="2"/>
  </si>
  <si>
    <t>四国中央/西支所*</t>
    <rPh sb="0" eb="2">
      <t>シコク</t>
    </rPh>
    <rPh sb="2" eb="4">
      <t>チュウオウ</t>
    </rPh>
    <rPh sb="5" eb="6">
      <t>ニシ</t>
    </rPh>
    <rPh sb="6" eb="8">
      <t>シショ</t>
    </rPh>
    <phoneticPr fontId="2"/>
  </si>
  <si>
    <t>波止浜Y</t>
    <rPh sb="0" eb="1">
      <t>ナミ</t>
    </rPh>
    <rPh sb="1" eb="2">
      <t>ト</t>
    </rPh>
    <rPh sb="2" eb="3">
      <t>ハマ</t>
    </rPh>
    <phoneticPr fontId="2"/>
  </si>
  <si>
    <t>三津・西A</t>
    <phoneticPr fontId="2"/>
  </si>
  <si>
    <t>東温E</t>
    <phoneticPr fontId="2"/>
  </si>
  <si>
    <t>清水E</t>
    <rPh sb="0" eb="2">
      <t>シミズ</t>
    </rPh>
    <phoneticPr fontId="2"/>
  </si>
  <si>
    <t>清水*</t>
    <rPh sb="0" eb="2">
      <t>シミズ</t>
    </rPh>
    <phoneticPr fontId="2"/>
  </si>
  <si>
    <t>松山城西</t>
    <rPh sb="0" eb="2">
      <t>マツヤマ</t>
    </rPh>
    <rPh sb="2" eb="3">
      <t>シロ</t>
    </rPh>
    <rPh sb="3" eb="4">
      <t>ニシ</t>
    </rPh>
    <phoneticPr fontId="2"/>
  </si>
  <si>
    <t>西条南E</t>
    <rPh sb="0" eb="2">
      <t>サイジョウ</t>
    </rPh>
    <rPh sb="2" eb="3">
      <t>ミナミ</t>
    </rPh>
    <phoneticPr fontId="2"/>
  </si>
  <si>
    <t>西条南*</t>
    <rPh sb="0" eb="2">
      <t>サイジョウ</t>
    </rPh>
    <rPh sb="2" eb="3">
      <t>ミナミ</t>
    </rPh>
    <phoneticPr fontId="2"/>
  </si>
  <si>
    <t>吉田E</t>
    <rPh sb="0" eb="2">
      <t>ヨシダ</t>
    </rPh>
    <phoneticPr fontId="2"/>
  </si>
  <si>
    <t>今治中央</t>
    <rPh sb="0" eb="2">
      <t>イマバリ</t>
    </rPh>
    <rPh sb="2" eb="4">
      <t>チュウオウ</t>
    </rPh>
    <phoneticPr fontId="2"/>
  </si>
  <si>
    <t>東予*</t>
    <rPh sb="0" eb="2">
      <t>トウヨ</t>
    </rPh>
    <phoneticPr fontId="2"/>
  </si>
  <si>
    <t>東予E</t>
  </si>
  <si>
    <t>東予E</t>
    <rPh sb="0" eb="2">
      <t>トウヨ</t>
    </rPh>
    <phoneticPr fontId="2"/>
  </si>
  <si>
    <t>宇和島北E</t>
  </si>
  <si>
    <t>宇和島北E</t>
    <rPh sb="0" eb="3">
      <t>ウワジマ</t>
    </rPh>
    <rPh sb="3" eb="4">
      <t>キタ</t>
    </rPh>
    <phoneticPr fontId="2"/>
  </si>
  <si>
    <t>波止浜*</t>
    <phoneticPr fontId="2"/>
  </si>
  <si>
    <t>波止浜E</t>
    <phoneticPr fontId="2"/>
  </si>
  <si>
    <t>清水E</t>
    <rPh sb="0" eb="2">
      <t>シミズ</t>
    </rPh>
    <phoneticPr fontId="2"/>
  </si>
  <si>
    <t>潮見E</t>
    <rPh sb="0" eb="2">
      <t>シオミ</t>
    </rPh>
    <phoneticPr fontId="2"/>
  </si>
  <si>
    <t>西条西*</t>
    <rPh sb="0" eb="2">
      <t>サイジョウ</t>
    </rPh>
    <rPh sb="2" eb="3">
      <t>ニシ</t>
    </rPh>
    <phoneticPr fontId="2"/>
  </si>
  <si>
    <t>西条西E</t>
    <rPh sb="0" eb="2">
      <t>サイジョウ</t>
    </rPh>
    <rPh sb="2" eb="3">
      <t>ニシ</t>
    </rPh>
    <phoneticPr fontId="2"/>
  </si>
  <si>
    <t>粟井(堀江)*</t>
    <rPh sb="0" eb="2">
      <t>アワイ</t>
    </rPh>
    <rPh sb="3" eb="4">
      <t>ホリ</t>
    </rPh>
    <rPh sb="4" eb="5">
      <t>エ</t>
    </rPh>
    <phoneticPr fontId="2"/>
  </si>
  <si>
    <t>粟井(堀江)E</t>
    <rPh sb="0" eb="2">
      <t>アワイ</t>
    </rPh>
    <rPh sb="3" eb="5">
      <t>ホリエ</t>
    </rPh>
    <phoneticPr fontId="2"/>
  </si>
  <si>
    <t>粟井(堀江)E</t>
    <rPh sb="0" eb="2">
      <t>アワイ</t>
    </rPh>
    <rPh sb="3" eb="4">
      <t>ホリ</t>
    </rPh>
    <rPh sb="4" eb="5">
      <t>エ</t>
    </rPh>
    <phoneticPr fontId="2"/>
  </si>
  <si>
    <t>潮見*</t>
    <rPh sb="0" eb="1">
      <t>シオ</t>
    </rPh>
    <rPh sb="1" eb="2">
      <t>ミ</t>
    </rPh>
    <phoneticPr fontId="2"/>
  </si>
  <si>
    <t>平井*</t>
    <rPh sb="0" eb="2">
      <t>ヒライ</t>
    </rPh>
    <phoneticPr fontId="2"/>
  </si>
  <si>
    <t>平井E</t>
    <rPh sb="0" eb="2">
      <t>ヒライ</t>
    </rPh>
    <phoneticPr fontId="2"/>
  </si>
  <si>
    <t>今治東M</t>
    <rPh sb="0" eb="2">
      <t>イマバリ</t>
    </rPh>
    <rPh sb="2" eb="3">
      <t>ヒガシ</t>
    </rPh>
    <phoneticPr fontId="2"/>
  </si>
  <si>
    <t>小田*</t>
  </si>
  <si>
    <t>津島E</t>
    <rPh sb="0" eb="1">
      <t>ツ</t>
    </rPh>
    <rPh sb="1" eb="2">
      <t>シマ</t>
    </rPh>
    <phoneticPr fontId="2"/>
  </si>
  <si>
    <t>野々江支所E</t>
  </si>
  <si>
    <t>小田E</t>
    <rPh sb="0" eb="2">
      <t>オダ</t>
    </rPh>
    <phoneticPr fontId="2"/>
  </si>
  <si>
    <t>北伊予(松前）A</t>
    <rPh sb="0" eb="1">
      <t>キタ</t>
    </rPh>
    <rPh sb="1" eb="3">
      <t>イヨ</t>
    </rPh>
    <rPh sb="4" eb="6">
      <t>マツマエ</t>
    </rPh>
    <phoneticPr fontId="2"/>
  </si>
  <si>
    <t>吉田*</t>
    <phoneticPr fontId="2"/>
  </si>
  <si>
    <t>津島*</t>
    <rPh sb="0" eb="1">
      <t>ツ</t>
    </rPh>
    <rPh sb="1" eb="2">
      <t>シマ</t>
    </rPh>
    <phoneticPr fontId="2"/>
  </si>
  <si>
    <t>桜井M</t>
    <rPh sb="0" eb="2">
      <t>サクライ</t>
    </rPh>
    <phoneticPr fontId="2"/>
  </si>
  <si>
    <t>内海*</t>
    <rPh sb="0" eb="2">
      <t>ウチウミ</t>
    </rPh>
    <phoneticPr fontId="2"/>
  </si>
  <si>
    <t>一本松*</t>
    <rPh sb="0" eb="3">
      <t>イッポンマツ</t>
    </rPh>
    <phoneticPr fontId="2"/>
  </si>
  <si>
    <t>※配送管理料は全媒体・全サイズ0.2円となります。</t>
    <rPh sb="1" eb="3">
      <t>ハイソウ</t>
    </rPh>
    <rPh sb="3" eb="5">
      <t>カンリ</t>
    </rPh>
    <rPh sb="5" eb="6">
      <t>リョウ</t>
    </rPh>
    <rPh sb="7" eb="8">
      <t>ゼン</t>
    </rPh>
    <rPh sb="8" eb="10">
      <t>バイタイ</t>
    </rPh>
    <rPh sb="11" eb="12">
      <t>ゼン</t>
    </rPh>
    <rPh sb="18" eb="19">
      <t>エン</t>
    </rPh>
    <phoneticPr fontId="2"/>
  </si>
  <si>
    <t>菅田E</t>
  </si>
  <si>
    <t>大洲E</t>
    <rPh sb="0" eb="2">
      <t>オオス</t>
    </rPh>
    <phoneticPr fontId="2"/>
  </si>
  <si>
    <t>平野E</t>
    <rPh sb="0" eb="2">
      <t>ヒラノ</t>
    </rPh>
    <phoneticPr fontId="2"/>
  </si>
  <si>
    <t>内海E</t>
    <rPh sb="0" eb="2">
      <t>ウチウミ</t>
    </rPh>
    <phoneticPr fontId="2"/>
  </si>
  <si>
    <t>御荘E</t>
    <rPh sb="0" eb="1">
      <t>オン</t>
    </rPh>
    <rPh sb="1" eb="2">
      <t>ショウ</t>
    </rPh>
    <phoneticPr fontId="2"/>
  </si>
  <si>
    <t>一本松E</t>
    <rPh sb="0" eb="3">
      <t>イッポンマツ</t>
    </rPh>
    <phoneticPr fontId="2"/>
  </si>
  <si>
    <t>大洲*</t>
    <rPh sb="0" eb="2">
      <t>オオス</t>
    </rPh>
    <phoneticPr fontId="2"/>
  </si>
  <si>
    <t>平野*</t>
    <rPh sb="0" eb="2">
      <t>ヒラノ</t>
    </rPh>
    <phoneticPr fontId="2"/>
  </si>
  <si>
    <t>河辺*</t>
    <rPh sb="0" eb="2">
      <t>カワベ</t>
    </rPh>
    <phoneticPr fontId="2"/>
  </si>
  <si>
    <t>今治北</t>
    <rPh sb="0" eb="2">
      <t>イマバリ</t>
    </rPh>
    <rPh sb="2" eb="3">
      <t>キタ</t>
    </rPh>
    <phoneticPr fontId="2"/>
  </si>
  <si>
    <t>今治東</t>
    <rPh sb="0" eb="2">
      <t>イマバリ</t>
    </rPh>
    <rPh sb="2" eb="3">
      <t>ヒガシ</t>
    </rPh>
    <phoneticPr fontId="2"/>
  </si>
  <si>
    <t>野村</t>
    <rPh sb="0" eb="2">
      <t>ノムラ</t>
    </rPh>
    <phoneticPr fontId="2"/>
  </si>
  <si>
    <t>四国中央*</t>
    <rPh sb="0" eb="4">
      <t>シコクチュウオウ</t>
    </rPh>
    <phoneticPr fontId="2"/>
  </si>
  <si>
    <t>四国中央西*</t>
    <rPh sb="0" eb="4">
      <t>シコクチュウオウ</t>
    </rPh>
    <rPh sb="4" eb="5">
      <t>ニシ</t>
    </rPh>
    <phoneticPr fontId="2"/>
  </si>
  <si>
    <t>四国中央土居*</t>
    <rPh sb="0" eb="4">
      <t>シコクチュウオウ</t>
    </rPh>
    <rPh sb="4" eb="6">
      <t>ドイ</t>
    </rPh>
    <phoneticPr fontId="2"/>
  </si>
  <si>
    <t>2025年12月2</t>
    <rPh sb="4" eb="5">
      <t>１９９９ネン</t>
    </rPh>
    <rPh sb="7" eb="8">
      <t>８ガツ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</si>
</sst>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Red]#,##0"/>
    <numFmt numFmtId="178" formatCode="0.00_ "/>
    <numFmt numFmtId="179" formatCode="0.000_ "/>
  </numFmts>
  <fonts count="23" x14ac:knownFonts="1">
    <font>
      <sz val="11"/>
      <name val="ＭＳ Ｐゴシック"/>
      <family val="3"/>
      <charset val="128"/>
    </font>
    <font>
      <sz val="11"/>
      <name val="ＭＳ Ｐゴシック"/>
      <family val="3"/>
      <charset val="128"/>
    </font>
    <font>
      <sz val="6"/>
      <name val="ＭＳ Ｐゴシック"/>
      <family val="3"/>
      <charset val="128"/>
    </font>
    <font>
      <u/>
      <sz val="11"/>
      <name val="ＭＳ Ｐゴシック"/>
      <family val="3"/>
      <charset val="128"/>
    </font>
    <font>
      <sz val="14"/>
      <name val="ＭＳ Ｐゴシック"/>
      <family val="3"/>
      <charset val="128"/>
    </font>
    <font>
      <sz val="9"/>
      <name val="ＭＳ Ｐゴシック"/>
      <family val="3"/>
      <charset val="128"/>
    </font>
    <font>
      <u/>
      <sz val="9"/>
      <name val="ＭＳ Ｐゴシック"/>
      <family val="3"/>
      <charset val="128"/>
    </font>
    <font>
      <sz val="11"/>
      <name val="ＭＳ Ｐゴシック"/>
      <family val="3"/>
      <charset val="128"/>
    </font>
    <font>
      <sz val="10"/>
      <name val="ＭＳ Ｐゴシック"/>
      <family val="3"/>
      <charset val="128"/>
    </font>
    <font>
      <sz val="8"/>
      <name val="ＭＳ Ｐゴシック"/>
      <family val="3"/>
      <charset val="128"/>
    </font>
    <font>
      <sz val="10"/>
      <color indexed="10"/>
      <name val="ＭＳ Ｐゴシック"/>
      <family val="3"/>
      <charset val="128"/>
    </font>
    <font>
      <sz val="10"/>
      <color indexed="12"/>
      <name val="ＭＳ Ｐゴシック"/>
      <family val="3"/>
      <charset val="128"/>
    </font>
    <font>
      <sz val="11"/>
      <name val="ＭＳ Ｐゴシック"/>
      <family val="3"/>
      <charset val="128"/>
    </font>
    <font>
      <sz val="6"/>
      <color indexed="10"/>
      <name val="ＭＳ Ｐゴシック"/>
      <family val="3"/>
      <charset val="128"/>
    </font>
    <font>
      <sz val="9"/>
      <color indexed="10"/>
      <name val="ＭＳ Ｐゴシック"/>
      <family val="3"/>
      <charset val="128"/>
    </font>
    <font>
      <sz val="6"/>
      <color indexed="12"/>
      <name val="ＭＳ Ｐゴシック"/>
      <family val="3"/>
      <charset val="128"/>
    </font>
    <font>
      <sz val="9"/>
      <color indexed="12"/>
      <name val="ＭＳ Ｐゴシック"/>
      <family val="3"/>
      <charset val="128"/>
    </font>
    <font>
      <sz val="12"/>
      <name val="ＭＳ Ｐゴシック"/>
      <family val="3"/>
      <charset val="128"/>
    </font>
    <font>
      <b/>
      <sz val="10"/>
      <name val="ＭＳ Ｐゴシック"/>
      <family val="3"/>
      <charset val="128"/>
    </font>
    <font>
      <sz val="11"/>
      <color indexed="9"/>
      <name val="ＭＳ Ｐゴシック"/>
      <family val="3"/>
      <charset val="128"/>
    </font>
    <font>
      <sz val="11"/>
      <name val="ＭＳ Ｐゴシック"/>
      <family val="3"/>
      <charset val="128"/>
    </font>
    <font>
      <sz val="16"/>
      <name val="ＭＳ Ｐゴシック"/>
      <family val="3"/>
      <charset val="128"/>
    </font>
    <font>
      <sz val="11"/>
      <name val="ＭＳ Ｐゴシック"/>
      <family val="3"/>
      <charset val="128"/>
    </font>
  </fonts>
  <fills count="4">
    <fill>
      <patternFill patternType="none"/>
    </fill>
    <fill>
      <patternFill patternType="gray125"/>
    </fill>
    <fill>
      <patternFill patternType="solid">
        <fgColor indexed="42"/>
        <bgColor indexed="64"/>
      </patternFill>
    </fill>
    <fill>
      <patternFill patternType="solid">
        <fgColor indexed="8"/>
        <bgColor indexed="64"/>
      </patternFill>
    </fill>
  </fills>
  <borders count="79">
    <border>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right/>
      <top style="thin">
        <color indexed="64"/>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right style="hair">
        <color indexed="64"/>
      </right>
      <top/>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bottom/>
      <diagonal/>
    </border>
    <border>
      <left style="hair">
        <color indexed="64"/>
      </left>
      <right style="thin">
        <color indexed="64"/>
      </right>
      <top style="thin">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top style="hair">
        <color indexed="64"/>
      </top>
      <bottom style="thin">
        <color indexed="64"/>
      </bottom>
      <diagonal/>
    </border>
    <border>
      <left/>
      <right style="hair">
        <color indexed="64"/>
      </right>
      <top style="hair">
        <color indexed="64"/>
      </top>
      <bottom/>
      <diagonal/>
    </border>
    <border>
      <left style="hair">
        <color indexed="64"/>
      </left>
      <right/>
      <top style="hair">
        <color indexed="64"/>
      </top>
      <bottom/>
      <diagonal/>
    </border>
    <border>
      <left style="thin">
        <color indexed="64"/>
      </left>
      <right/>
      <top style="hair">
        <color indexed="64"/>
      </top>
      <bottom style="thin">
        <color indexed="64"/>
      </bottom>
      <diagonal/>
    </border>
    <border>
      <left/>
      <right style="hair">
        <color indexed="64"/>
      </right>
      <top style="hair">
        <color indexed="64"/>
      </top>
      <bottom style="hair">
        <color indexed="64"/>
      </bottom>
      <diagonal/>
    </border>
    <border>
      <left style="thin">
        <color indexed="64"/>
      </left>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top style="hair">
        <color indexed="64"/>
      </top>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top style="hair">
        <color indexed="64"/>
      </top>
      <bottom/>
      <diagonal/>
    </border>
    <border>
      <left/>
      <right/>
      <top style="hair">
        <color indexed="64"/>
      </top>
      <bottom style="hair">
        <color indexed="64"/>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style="thin">
        <color indexed="64"/>
      </right>
      <top style="hair">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hair">
        <color indexed="64"/>
      </right>
      <top style="medium">
        <color indexed="64"/>
      </top>
      <bottom style="medium">
        <color indexed="64"/>
      </bottom>
      <diagonal/>
    </border>
    <border>
      <left style="hair">
        <color indexed="64"/>
      </left>
      <right style="thin">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right style="hair">
        <color indexed="64"/>
      </right>
      <top style="thin">
        <color indexed="64"/>
      </top>
      <bottom/>
      <diagonal/>
    </border>
    <border>
      <left/>
      <right/>
      <top style="thin">
        <color indexed="64"/>
      </top>
      <bottom style="dotted">
        <color indexed="64"/>
      </bottom>
      <diagonal/>
    </border>
    <border>
      <left style="thin">
        <color indexed="64"/>
      </left>
      <right style="hair">
        <color indexed="64"/>
      </right>
      <top style="thin">
        <color indexed="64"/>
      </top>
      <bottom style="dotted">
        <color indexed="64"/>
      </bottom>
      <diagonal/>
    </border>
    <border>
      <left style="hair">
        <color indexed="64"/>
      </left>
      <right style="thin">
        <color indexed="64"/>
      </right>
      <top style="thin">
        <color indexed="64"/>
      </top>
      <bottom style="dotted">
        <color indexed="64"/>
      </bottom>
      <diagonal/>
    </border>
    <border>
      <left/>
      <right style="hair">
        <color indexed="64"/>
      </right>
      <top/>
      <bottom style="thin">
        <color indexed="64"/>
      </bottom>
      <diagonal/>
    </border>
    <border>
      <left/>
      <right/>
      <top style="dotted">
        <color indexed="64"/>
      </top>
      <bottom style="thin">
        <color indexed="64"/>
      </bottom>
      <diagonal/>
    </border>
    <border>
      <left style="thin">
        <color indexed="64"/>
      </left>
      <right style="hair">
        <color indexed="64"/>
      </right>
      <top style="dotted">
        <color indexed="64"/>
      </top>
      <bottom style="thin">
        <color indexed="64"/>
      </bottom>
      <diagonal/>
    </border>
    <border>
      <left style="hair">
        <color indexed="64"/>
      </left>
      <right style="thin">
        <color indexed="64"/>
      </right>
      <top style="dotted">
        <color indexed="64"/>
      </top>
      <bottom style="thin">
        <color indexed="64"/>
      </bottom>
      <diagonal/>
    </border>
    <border>
      <left/>
      <right style="thin">
        <color indexed="64"/>
      </right>
      <top/>
      <bottom/>
      <diagonal/>
    </border>
    <border>
      <left style="hair">
        <color indexed="64"/>
      </left>
      <right style="hair">
        <color indexed="64"/>
      </right>
      <top style="thin">
        <color indexed="64"/>
      </top>
      <bottom/>
      <diagonal/>
    </border>
  </borders>
  <cellStyleXfs count="2">
    <xf numFmtId="0" fontId="0" fillId="0" borderId="0"/>
    <xf numFmtId="38" fontId="1" fillId="0" borderId="0" applyFont="0" applyFill="0" applyBorder="0" applyAlignment="0" applyProtection="0"/>
  </cellStyleXfs>
  <cellXfs count="310">
    <xf numFmtId="0" fontId="0" fillId="0" borderId="0" xfId="0"/>
    <xf numFmtId="0" fontId="0" fillId="0" borderId="0" xfId="0" applyAlignment="1">
      <alignment vertical="center"/>
    </xf>
    <xf numFmtId="0" fontId="2" fillId="0" borderId="1" xfId="0" applyFont="1" applyBorder="1" applyAlignment="1">
      <alignment horizontal="center" vertical="center"/>
    </xf>
    <xf numFmtId="49" fontId="2" fillId="0" borderId="0" xfId="0" applyNumberFormat="1" applyFont="1" applyAlignment="1">
      <alignment horizontal="center" vertical="center"/>
    </xf>
    <xf numFmtId="0" fontId="4" fillId="0" borderId="0" xfId="0" applyFont="1" applyAlignment="1">
      <alignment horizontal="center"/>
    </xf>
    <xf numFmtId="0" fontId="5" fillId="0" borderId="0" xfId="0" applyFont="1" applyAlignment="1">
      <alignment horizontal="center"/>
    </xf>
    <xf numFmtId="0" fontId="5" fillId="0" borderId="0" xfId="0" applyFont="1"/>
    <xf numFmtId="0" fontId="6" fillId="0" borderId="0" xfId="0" applyFont="1"/>
    <xf numFmtId="0" fontId="4" fillId="0" borderId="0" xfId="0" applyFont="1"/>
    <xf numFmtId="0" fontId="3" fillId="0" borderId="0" xfId="0" applyFont="1"/>
    <xf numFmtId="0" fontId="2" fillId="0" borderId="2" xfId="0" applyFont="1" applyBorder="1" applyAlignment="1">
      <alignment horizontal="center" vertical="center"/>
    </xf>
    <xf numFmtId="0" fontId="2" fillId="0" borderId="0" xfId="0" applyFont="1" applyAlignment="1">
      <alignment horizontal="center" vertical="center"/>
    </xf>
    <xf numFmtId="0" fontId="5" fillId="0" borderId="0" xfId="0" applyFont="1" applyAlignment="1">
      <alignment vertical="center" shrinkToFit="1"/>
    </xf>
    <xf numFmtId="0" fontId="5" fillId="0" borderId="3" xfId="0" applyFont="1" applyBorder="1" applyAlignment="1">
      <alignment vertical="center" shrinkToFit="1"/>
    </xf>
    <xf numFmtId="38" fontId="10" fillId="0" borderId="4" xfId="1" applyFont="1" applyBorder="1" applyAlignment="1" applyProtection="1">
      <alignment vertical="center" shrinkToFit="1"/>
      <protection locked="0"/>
    </xf>
    <xf numFmtId="38" fontId="11" fillId="0" borderId="5" xfId="1" applyFont="1" applyBorder="1" applyAlignment="1">
      <alignment vertical="center" shrinkToFit="1"/>
    </xf>
    <xf numFmtId="176" fontId="5" fillId="0" borderId="0" xfId="0" applyNumberFormat="1" applyFont="1" applyAlignment="1">
      <alignment vertical="center" shrinkToFit="1"/>
    </xf>
    <xf numFmtId="0" fontId="8" fillId="0" borderId="0" xfId="0" applyFont="1" applyAlignment="1">
      <alignment vertical="center" shrinkToFit="1"/>
    </xf>
    <xf numFmtId="176" fontId="8" fillId="0" borderId="0" xfId="0" applyNumberFormat="1" applyFont="1" applyAlignment="1">
      <alignment vertical="center" shrinkToFit="1"/>
    </xf>
    <xf numFmtId="176" fontId="2" fillId="0" borderId="0" xfId="0" applyNumberFormat="1" applyFont="1" applyAlignment="1">
      <alignment horizontal="center" vertical="center"/>
    </xf>
    <xf numFmtId="0" fontId="12" fillId="0" borderId="0" xfId="0" applyFont="1" applyAlignment="1">
      <alignment horizontal="center"/>
    </xf>
    <xf numFmtId="0" fontId="12" fillId="0" borderId="0" xfId="0" applyFont="1"/>
    <xf numFmtId="49" fontId="7" fillId="0" borderId="0" xfId="0" applyNumberFormat="1" applyFont="1" applyAlignment="1">
      <alignment horizontal="right" vertical="center"/>
    </xf>
    <xf numFmtId="0" fontId="7" fillId="0" borderId="0" xfId="0" applyFont="1" applyAlignment="1">
      <alignment horizontal="center"/>
    </xf>
    <xf numFmtId="0" fontId="7" fillId="0" borderId="0" xfId="0" applyFont="1"/>
    <xf numFmtId="49" fontId="8" fillId="0" borderId="0" xfId="0" applyNumberFormat="1" applyFont="1" applyAlignment="1">
      <alignment horizontal="right" vertical="center"/>
    </xf>
    <xf numFmtId="49" fontId="2" fillId="0" borderId="1" xfId="0" applyNumberFormat="1" applyFont="1" applyBorder="1" applyAlignment="1">
      <alignment horizontal="center" vertical="center"/>
    </xf>
    <xf numFmtId="0" fontId="7" fillId="0" borderId="6" xfId="0" applyFont="1" applyBorder="1" applyAlignment="1">
      <alignment vertical="center" shrinkToFit="1"/>
    </xf>
    <xf numFmtId="176" fontId="2" fillId="0" borderId="6" xfId="0" applyNumberFormat="1" applyFont="1" applyBorder="1" applyAlignment="1">
      <alignment horizontal="center" vertical="center"/>
    </xf>
    <xf numFmtId="176" fontId="7" fillId="0" borderId="6" xfId="0" applyNumberFormat="1" applyFont="1" applyBorder="1" applyAlignment="1">
      <alignment vertical="center" shrinkToFit="1"/>
    </xf>
    <xf numFmtId="49" fontId="2" fillId="0" borderId="2" xfId="0" applyNumberFormat="1" applyFont="1" applyBorder="1" applyAlignment="1">
      <alignment horizontal="center" vertical="center"/>
    </xf>
    <xf numFmtId="176" fontId="2" fillId="0" borderId="7" xfId="0" applyNumberFormat="1" applyFont="1" applyBorder="1" applyAlignment="1">
      <alignment horizontal="center" vertical="center"/>
    </xf>
    <xf numFmtId="0" fontId="7" fillId="0" borderId="0" xfId="0" applyFont="1" applyAlignment="1">
      <alignment horizontal="center" vertical="center"/>
    </xf>
    <xf numFmtId="0" fontId="12" fillId="0" borderId="0" xfId="0" applyFont="1" applyAlignment="1">
      <alignment horizontal="center" vertical="center"/>
    </xf>
    <xf numFmtId="49" fontId="2" fillId="0" borderId="8" xfId="0" applyNumberFormat="1" applyFont="1" applyBorder="1" applyAlignment="1">
      <alignment horizontal="center" vertical="center"/>
    </xf>
    <xf numFmtId="38" fontId="5" fillId="0" borderId="3" xfId="1" applyFont="1" applyBorder="1" applyAlignment="1">
      <alignment vertical="center" shrinkToFit="1"/>
    </xf>
    <xf numFmtId="0" fontId="2" fillId="0" borderId="8" xfId="0" applyFont="1" applyBorder="1" applyAlignment="1">
      <alignment horizontal="center" vertical="center"/>
    </xf>
    <xf numFmtId="0" fontId="5" fillId="0" borderId="0" xfId="0" applyFont="1" applyAlignment="1">
      <alignment horizontal="center" vertical="center"/>
    </xf>
    <xf numFmtId="49" fontId="2" fillId="0" borderId="9" xfId="0" applyNumberFormat="1" applyFont="1" applyBorder="1" applyAlignment="1">
      <alignment horizontal="center" vertical="center"/>
    </xf>
    <xf numFmtId="0" fontId="5" fillId="0" borderId="10" xfId="0" applyFont="1" applyBorder="1" applyAlignment="1">
      <alignment vertical="center" shrinkToFit="1"/>
    </xf>
    <xf numFmtId="38" fontId="5" fillId="0" borderId="10" xfId="1" applyFont="1" applyBorder="1" applyAlignment="1">
      <alignment vertical="center" shrinkToFit="1"/>
    </xf>
    <xf numFmtId="38" fontId="10" fillId="0" borderId="11" xfId="1" applyFont="1" applyBorder="1" applyAlignment="1" applyProtection="1">
      <alignment vertical="center" shrinkToFit="1"/>
      <protection locked="0"/>
    </xf>
    <xf numFmtId="0" fontId="2" fillId="0" borderId="9" xfId="0" applyFont="1" applyBorder="1" applyAlignment="1">
      <alignment horizontal="center" vertical="center"/>
    </xf>
    <xf numFmtId="49" fontId="2" fillId="0" borderId="12" xfId="0" applyNumberFormat="1" applyFont="1" applyBorder="1" applyAlignment="1">
      <alignment horizontal="center" vertical="center"/>
    </xf>
    <xf numFmtId="38" fontId="5" fillId="0" borderId="13" xfId="1" applyFont="1" applyBorder="1" applyAlignment="1">
      <alignment vertical="center" shrinkToFit="1"/>
    </xf>
    <xf numFmtId="38" fontId="5" fillId="0" borderId="14" xfId="1" applyFont="1" applyBorder="1" applyAlignment="1">
      <alignment vertical="center" shrinkToFit="1"/>
    </xf>
    <xf numFmtId="38" fontId="15" fillId="0" borderId="6" xfId="1" applyFont="1" applyBorder="1" applyAlignment="1">
      <alignment horizontal="center" vertical="center"/>
    </xf>
    <xf numFmtId="38" fontId="16" fillId="0" borderId="6" xfId="1" applyFont="1" applyBorder="1" applyAlignment="1">
      <alignment vertical="center" shrinkToFit="1"/>
    </xf>
    <xf numFmtId="38" fontId="11" fillId="0" borderId="6" xfId="1" applyFont="1" applyBorder="1" applyAlignment="1">
      <alignment vertical="center" shrinkToFit="1"/>
    </xf>
    <xf numFmtId="0" fontId="2" fillId="2" borderId="15" xfId="0" applyFont="1" applyFill="1" applyBorder="1" applyAlignment="1">
      <alignment horizontal="center" vertical="center"/>
    </xf>
    <xf numFmtId="0" fontId="5" fillId="2" borderId="15" xfId="0" applyFont="1" applyFill="1" applyBorder="1" applyAlignment="1">
      <alignment vertical="center" shrinkToFit="1"/>
    </xf>
    <xf numFmtId="38" fontId="16" fillId="0" borderId="15" xfId="1" applyFont="1" applyBorder="1" applyAlignment="1">
      <alignment vertical="center" shrinkToFit="1"/>
    </xf>
    <xf numFmtId="0" fontId="2" fillId="0" borderId="15" xfId="0" applyFont="1" applyBorder="1" applyAlignment="1">
      <alignment horizontal="center" vertical="center"/>
    </xf>
    <xf numFmtId="0" fontId="5" fillId="0" borderId="15" xfId="0" applyFont="1" applyBorder="1" applyAlignment="1">
      <alignment vertical="center" shrinkToFit="1"/>
    </xf>
    <xf numFmtId="49" fontId="2" fillId="0" borderId="16" xfId="0" applyNumberFormat="1" applyFont="1" applyBorder="1" applyAlignment="1">
      <alignment horizontal="center" vertical="center"/>
    </xf>
    <xf numFmtId="0" fontId="5" fillId="0" borderId="17" xfId="0" applyFont="1" applyBorder="1" applyAlignment="1">
      <alignment vertical="center" shrinkToFit="1"/>
    </xf>
    <xf numFmtId="38" fontId="5" fillId="0" borderId="17" xfId="1" applyFont="1" applyBorder="1" applyAlignment="1">
      <alignment vertical="center" shrinkToFit="1"/>
    </xf>
    <xf numFmtId="38" fontId="10" fillId="0" borderId="18" xfId="1" applyFont="1" applyBorder="1" applyAlignment="1" applyProtection="1">
      <alignment vertical="center" shrinkToFit="1"/>
      <protection locked="0"/>
    </xf>
    <xf numFmtId="0" fontId="2" fillId="0" borderId="16" xfId="0" applyFont="1" applyBorder="1" applyAlignment="1">
      <alignment horizontal="center" vertical="center"/>
    </xf>
    <xf numFmtId="38" fontId="5" fillId="0" borderId="3" xfId="1" applyFont="1" applyBorder="1" applyAlignment="1">
      <alignment horizontal="right" vertical="center" shrinkToFit="1"/>
    </xf>
    <xf numFmtId="38" fontId="5" fillId="0" borderId="10" xfId="1" applyFont="1" applyBorder="1" applyAlignment="1">
      <alignment horizontal="right" vertical="center" shrinkToFit="1"/>
    </xf>
    <xf numFmtId="49" fontId="5" fillId="0" borderId="0" xfId="0" applyNumberFormat="1" applyFont="1" applyAlignment="1">
      <alignment horizontal="right" vertical="center" shrinkToFit="1"/>
    </xf>
    <xf numFmtId="176" fontId="5" fillId="0" borderId="0" xfId="0" applyNumberFormat="1" applyFont="1" applyAlignment="1">
      <alignment vertical="center"/>
    </xf>
    <xf numFmtId="177" fontId="5" fillId="0" borderId="0" xfId="0" applyNumberFormat="1" applyFont="1" applyAlignment="1">
      <alignment horizontal="right" vertical="center" shrinkToFit="1"/>
    </xf>
    <xf numFmtId="176" fontId="5" fillId="0" borderId="0" xfId="0" applyNumberFormat="1" applyFont="1" applyAlignment="1">
      <alignment horizontal="right" vertical="center"/>
    </xf>
    <xf numFmtId="0" fontId="5" fillId="0" borderId="19" xfId="0" applyFont="1" applyBorder="1" applyAlignment="1">
      <alignment vertical="center" shrinkToFit="1"/>
    </xf>
    <xf numFmtId="0" fontId="5" fillId="0" borderId="20" xfId="0" applyFont="1" applyBorder="1" applyAlignment="1">
      <alignment vertical="center" shrinkToFit="1"/>
    </xf>
    <xf numFmtId="0" fontId="5" fillId="0" borderId="6" xfId="0" applyFont="1" applyBorder="1" applyAlignment="1">
      <alignment vertical="center" shrinkToFit="1"/>
    </xf>
    <xf numFmtId="38" fontId="5" fillId="0" borderId="21" xfId="1" applyFont="1" applyBorder="1" applyAlignment="1">
      <alignment vertical="center" shrinkToFit="1"/>
    </xf>
    <xf numFmtId="38" fontId="15" fillId="0" borderId="0" xfId="1" applyFont="1" applyAlignment="1">
      <alignment horizontal="center" vertical="center"/>
    </xf>
    <xf numFmtId="38" fontId="16" fillId="0" borderId="0" xfId="1" applyFont="1" applyAlignment="1">
      <alignment vertical="center" shrinkToFit="1"/>
    </xf>
    <xf numFmtId="0" fontId="2" fillId="0" borderId="12" xfId="0" applyFont="1" applyBorder="1" applyAlignment="1">
      <alignment horizontal="center" vertical="center"/>
    </xf>
    <xf numFmtId="38" fontId="5" fillId="0" borderId="20" xfId="1" applyFont="1" applyBorder="1" applyAlignment="1">
      <alignment vertical="center" shrinkToFit="1"/>
    </xf>
    <xf numFmtId="38" fontId="10" fillId="0" borderId="22" xfId="1" applyFont="1" applyBorder="1" applyAlignment="1" applyProtection="1">
      <alignment vertical="center" shrinkToFit="1"/>
      <protection locked="0"/>
    </xf>
    <xf numFmtId="38" fontId="10" fillId="0" borderId="23" xfId="1" applyFont="1" applyBorder="1" applyAlignment="1" applyProtection="1">
      <alignment vertical="center" shrinkToFit="1"/>
      <protection locked="0"/>
    </xf>
    <xf numFmtId="38" fontId="10" fillId="0" borderId="4" xfId="1" applyFont="1" applyBorder="1" applyAlignment="1">
      <alignment vertical="center" shrinkToFit="1"/>
    </xf>
    <xf numFmtId="38" fontId="10" fillId="0" borderId="11" xfId="1" applyFont="1" applyBorder="1" applyAlignment="1">
      <alignment vertical="center" shrinkToFit="1"/>
    </xf>
    <xf numFmtId="38" fontId="10" fillId="0" borderId="5" xfId="1" applyFont="1" applyBorder="1" applyAlignment="1">
      <alignment vertical="center" shrinkToFit="1"/>
    </xf>
    <xf numFmtId="38" fontId="11" fillId="0" borderId="24" xfId="1" applyFont="1" applyBorder="1" applyAlignment="1">
      <alignment vertical="center" shrinkToFit="1"/>
    </xf>
    <xf numFmtId="38" fontId="5" fillId="0" borderId="17" xfId="1" applyFont="1" applyBorder="1" applyAlignment="1">
      <alignment horizontal="right" vertical="center" shrinkToFit="1"/>
    </xf>
    <xf numFmtId="38" fontId="13" fillId="0" borderId="6" xfId="1" applyFont="1" applyBorder="1" applyAlignment="1">
      <alignment horizontal="center" vertical="center"/>
    </xf>
    <xf numFmtId="38" fontId="14" fillId="0" borderId="6" xfId="1" applyFont="1" applyBorder="1" applyAlignment="1">
      <alignment vertical="center" shrinkToFit="1"/>
    </xf>
    <xf numFmtId="38" fontId="10" fillId="0" borderId="6" xfId="1" applyFont="1" applyBorder="1" applyAlignment="1">
      <alignment vertical="center" shrinkToFit="1"/>
    </xf>
    <xf numFmtId="0" fontId="0" fillId="2" borderId="0" xfId="0" applyFill="1" applyAlignment="1">
      <alignment vertical="center"/>
    </xf>
    <xf numFmtId="0" fontId="5" fillId="2" borderId="0" xfId="0" applyFont="1" applyFill="1" applyAlignment="1">
      <alignment vertical="center"/>
    </xf>
    <xf numFmtId="0" fontId="9" fillId="2" borderId="0" xfId="0" applyFont="1" applyFill="1" applyAlignment="1">
      <alignment vertical="center"/>
    </xf>
    <xf numFmtId="0" fontId="9" fillId="0" borderId="25" xfId="0" applyFont="1" applyBorder="1" applyAlignment="1">
      <alignment horizontal="center" vertical="center"/>
    </xf>
    <xf numFmtId="0" fontId="9" fillId="0" borderId="26" xfId="0" applyFont="1" applyBorder="1" applyAlignment="1">
      <alignment horizontal="center" vertical="center"/>
    </xf>
    <xf numFmtId="0" fontId="9" fillId="0" borderId="27" xfId="0" applyFont="1" applyBorder="1" applyAlignment="1">
      <alignment horizontal="center" vertical="center"/>
    </xf>
    <xf numFmtId="0" fontId="9" fillId="0" borderId="28" xfId="0" applyFont="1" applyBorder="1" applyAlignment="1">
      <alignment horizontal="center" vertical="center"/>
    </xf>
    <xf numFmtId="0" fontId="9" fillId="0" borderId="29" xfId="0" applyFont="1" applyBorder="1" applyAlignment="1">
      <alignment horizontal="center" vertical="center"/>
    </xf>
    <xf numFmtId="0" fontId="9" fillId="0" borderId="0" xfId="0" applyFont="1" applyAlignment="1">
      <alignment vertical="center"/>
    </xf>
    <xf numFmtId="0" fontId="17" fillId="2" borderId="0" xfId="0" applyFont="1" applyFill="1" applyAlignment="1">
      <alignment vertical="center"/>
    </xf>
    <xf numFmtId="0" fontId="1" fillId="0" borderId="12" xfId="0" applyFont="1" applyBorder="1" applyAlignment="1" applyProtection="1">
      <alignment vertical="center" wrapText="1"/>
      <protection locked="0"/>
    </xf>
    <xf numFmtId="0" fontId="1" fillId="0" borderId="20" xfId="0" applyFont="1" applyBorder="1" applyAlignment="1" applyProtection="1">
      <alignment vertical="center" wrapText="1"/>
      <protection locked="0"/>
    </xf>
    <xf numFmtId="57" fontId="4" fillId="0" borderId="30" xfId="0" applyNumberFormat="1" applyFont="1" applyBorder="1" applyAlignment="1" applyProtection="1">
      <alignment horizontal="center" vertical="center" shrinkToFit="1"/>
      <protection locked="0"/>
    </xf>
    <xf numFmtId="57" fontId="4" fillId="0" borderId="31" xfId="0" applyNumberFormat="1" applyFont="1" applyBorder="1" applyAlignment="1" applyProtection="1">
      <alignment horizontal="center" vertical="center" shrinkToFit="1"/>
      <protection locked="0"/>
    </xf>
    <xf numFmtId="0" fontId="4" fillId="0" borderId="20" xfId="0" applyFont="1" applyBorder="1" applyAlignment="1" applyProtection="1">
      <alignment horizontal="center" vertical="center" shrinkToFit="1"/>
      <protection locked="0"/>
    </xf>
    <xf numFmtId="38" fontId="4" fillId="0" borderId="22" xfId="1" applyFont="1" applyBorder="1" applyAlignment="1" applyProtection="1">
      <alignment horizontal="center" vertical="center" shrinkToFit="1"/>
      <protection locked="0"/>
    </xf>
    <xf numFmtId="0" fontId="17" fillId="0" borderId="0" xfId="0" applyFont="1" applyAlignment="1">
      <alignment vertical="center"/>
    </xf>
    <xf numFmtId="0" fontId="0" fillId="0" borderId="2" xfId="0" applyBorder="1" applyAlignment="1" applyProtection="1">
      <alignment vertical="center"/>
      <protection locked="0"/>
    </xf>
    <xf numFmtId="0" fontId="0" fillId="0" borderId="7" xfId="0" applyBorder="1" applyAlignment="1" applyProtection="1">
      <alignment vertical="center"/>
      <protection locked="0"/>
    </xf>
    <xf numFmtId="0" fontId="0" fillId="2" borderId="32" xfId="0" applyFill="1" applyBorder="1" applyAlignment="1">
      <alignment vertical="center"/>
    </xf>
    <xf numFmtId="0" fontId="0" fillId="0" borderId="32" xfId="0" applyBorder="1" applyAlignment="1" applyProtection="1">
      <alignment vertical="center"/>
      <protection locked="0"/>
    </xf>
    <xf numFmtId="0" fontId="0" fillId="0" borderId="0" xfId="0" applyAlignment="1" applyProtection="1">
      <alignment vertical="center"/>
      <protection locked="0"/>
    </xf>
    <xf numFmtId="0" fontId="0" fillId="0" borderId="33" xfId="0" applyBorder="1" applyAlignment="1" applyProtection="1">
      <alignment vertical="center"/>
      <protection locked="0"/>
    </xf>
    <xf numFmtId="0" fontId="0" fillId="0" borderId="34" xfId="0" applyBorder="1" applyAlignment="1" applyProtection="1">
      <alignment vertical="center"/>
      <protection locked="0"/>
    </xf>
    <xf numFmtId="0" fontId="8" fillId="2" borderId="0" xfId="0" applyFont="1" applyFill="1" applyAlignment="1">
      <alignment vertical="center"/>
    </xf>
    <xf numFmtId="38" fontId="11" fillId="0" borderId="35" xfId="1" applyFont="1" applyBorder="1" applyAlignment="1">
      <alignment vertical="center" shrinkToFit="1"/>
    </xf>
    <xf numFmtId="38" fontId="16" fillId="0" borderId="14" xfId="1" applyFont="1" applyBorder="1" applyAlignment="1">
      <alignment vertical="center" shrinkToFit="1"/>
    </xf>
    <xf numFmtId="38" fontId="13" fillId="0" borderId="8" xfId="1" applyFont="1" applyBorder="1" applyAlignment="1" applyProtection="1">
      <alignment horizontal="center" vertical="center"/>
      <protection locked="0"/>
    </xf>
    <xf numFmtId="38" fontId="14" fillId="0" borderId="3" xfId="1" applyFont="1" applyBorder="1" applyAlignment="1" applyProtection="1">
      <alignment vertical="center" shrinkToFit="1"/>
      <protection locked="0"/>
    </xf>
    <xf numFmtId="38" fontId="13" fillId="0" borderId="12" xfId="1" applyFont="1" applyBorder="1" applyAlignment="1" applyProtection="1">
      <alignment horizontal="center" vertical="center"/>
      <protection locked="0"/>
    </xf>
    <xf numFmtId="38" fontId="14" fillId="0" borderId="20" xfId="1" applyFont="1" applyBorder="1" applyAlignment="1" applyProtection="1">
      <alignment vertical="center" shrinkToFit="1"/>
      <protection locked="0"/>
    </xf>
    <xf numFmtId="38" fontId="13" fillId="0" borderId="16" xfId="1" applyFont="1" applyBorder="1" applyAlignment="1" applyProtection="1">
      <alignment horizontal="center" vertical="center"/>
      <protection locked="0"/>
    </xf>
    <xf numFmtId="38" fontId="14" fillId="0" borderId="17" xfId="1" applyFont="1" applyBorder="1" applyAlignment="1" applyProtection="1">
      <alignment vertical="center" shrinkToFit="1"/>
      <protection locked="0"/>
    </xf>
    <xf numFmtId="176" fontId="2" fillId="0" borderId="15" xfId="0" applyNumberFormat="1" applyFont="1" applyBorder="1" applyAlignment="1">
      <alignment horizontal="right" vertical="center"/>
    </xf>
    <xf numFmtId="49" fontId="2" fillId="0" borderId="6" xfId="0" applyNumberFormat="1" applyFont="1" applyBorder="1" applyAlignment="1">
      <alignment horizontal="center" vertical="center"/>
    </xf>
    <xf numFmtId="0" fontId="2" fillId="0" borderId="36" xfId="0" applyFont="1" applyBorder="1" applyAlignment="1">
      <alignment horizontal="center" vertical="center"/>
    </xf>
    <xf numFmtId="38" fontId="10" fillId="0" borderId="18" xfId="1" applyFont="1" applyBorder="1" applyAlignment="1">
      <alignment vertical="center" shrinkToFit="1"/>
    </xf>
    <xf numFmtId="176" fontId="5" fillId="0" borderId="15" xfId="0" applyNumberFormat="1" applyFont="1" applyBorder="1" applyAlignment="1">
      <alignment vertical="center" shrinkToFit="1"/>
    </xf>
    <xf numFmtId="176" fontId="5" fillId="2" borderId="15" xfId="0" applyNumberFormat="1" applyFont="1" applyFill="1" applyBorder="1" applyAlignment="1">
      <alignment horizontal="center" vertical="center" shrinkToFit="1"/>
    </xf>
    <xf numFmtId="176" fontId="8" fillId="2" borderId="15" xfId="0" applyNumberFormat="1" applyFont="1" applyFill="1" applyBorder="1" applyAlignment="1">
      <alignment horizontal="center" vertical="center" shrinkToFit="1"/>
    </xf>
    <xf numFmtId="38" fontId="13" fillId="0" borderId="8" xfId="1" applyFont="1" applyBorder="1" applyAlignment="1">
      <alignment horizontal="center" vertical="center"/>
    </xf>
    <xf numFmtId="38" fontId="14" fillId="0" borderId="3" xfId="1" applyFont="1" applyBorder="1" applyAlignment="1">
      <alignment vertical="center" shrinkToFit="1"/>
    </xf>
    <xf numFmtId="38" fontId="10" fillId="0" borderId="22" xfId="1" applyFont="1" applyBorder="1" applyAlignment="1">
      <alignment vertical="center" shrinkToFit="1"/>
    </xf>
    <xf numFmtId="49" fontId="2" fillId="0" borderId="36" xfId="0" applyNumberFormat="1" applyFont="1" applyBorder="1" applyAlignment="1">
      <alignment horizontal="center" vertical="center"/>
    </xf>
    <xf numFmtId="0" fontId="5" fillId="0" borderId="21" xfId="0" applyFont="1" applyBorder="1" applyAlignment="1">
      <alignment vertical="center" shrinkToFit="1"/>
    </xf>
    <xf numFmtId="38" fontId="5" fillId="0" borderId="21" xfId="1" applyFont="1" applyBorder="1" applyAlignment="1">
      <alignment horizontal="right" vertical="center" shrinkToFit="1"/>
    </xf>
    <xf numFmtId="38" fontId="10" fillId="0" borderId="35" xfId="1" applyFont="1" applyBorder="1" applyAlignment="1">
      <alignment vertical="center" shrinkToFit="1"/>
    </xf>
    <xf numFmtId="176" fontId="18" fillId="0" borderId="0" xfId="0" applyNumberFormat="1" applyFont="1" applyAlignment="1">
      <alignment vertical="center" shrinkToFit="1"/>
    </xf>
    <xf numFmtId="0" fontId="7" fillId="0" borderId="7" xfId="0" applyFont="1" applyBorder="1" applyAlignment="1">
      <alignment vertical="center" shrinkToFit="1"/>
    </xf>
    <xf numFmtId="176" fontId="7" fillId="0" borderId="7" xfId="0" applyNumberFormat="1" applyFont="1" applyBorder="1" applyAlignment="1">
      <alignment vertical="center" shrinkToFit="1"/>
    </xf>
    <xf numFmtId="38" fontId="13" fillId="0" borderId="9" xfId="1" applyFont="1" applyBorder="1" applyAlignment="1" applyProtection="1">
      <alignment horizontal="center" vertical="center"/>
      <protection locked="0"/>
    </xf>
    <xf numFmtId="38" fontId="14" fillId="0" borderId="10" xfId="1" applyFont="1" applyBorder="1" applyAlignment="1" applyProtection="1">
      <alignment vertical="center" shrinkToFit="1"/>
      <protection locked="0"/>
    </xf>
    <xf numFmtId="0" fontId="19" fillId="3" borderId="37" xfId="0" applyFont="1" applyFill="1" applyBorder="1" applyAlignment="1">
      <alignment horizontal="center" vertical="center"/>
    </xf>
    <xf numFmtId="0" fontId="19" fillId="3" borderId="38" xfId="0" applyFont="1" applyFill="1" applyBorder="1" applyAlignment="1">
      <alignment horizontal="center" vertical="center"/>
    </xf>
    <xf numFmtId="0" fontId="19" fillId="3" borderId="39" xfId="0" applyFont="1" applyFill="1" applyBorder="1" applyAlignment="1">
      <alignment horizontal="center" vertical="center"/>
    </xf>
    <xf numFmtId="49" fontId="9" fillId="0" borderId="6" xfId="0" applyNumberFormat="1" applyFont="1" applyBorder="1" applyAlignment="1">
      <alignment horizontal="center" vertical="center"/>
    </xf>
    <xf numFmtId="176" fontId="9" fillId="0" borderId="6" xfId="0" applyNumberFormat="1" applyFont="1" applyBorder="1" applyAlignment="1">
      <alignment horizontal="center" shrinkToFit="1"/>
    </xf>
    <xf numFmtId="0" fontId="9" fillId="0" borderId="35" xfId="0" applyFont="1" applyBorder="1" applyAlignment="1">
      <alignment horizontal="center" shrinkToFit="1"/>
    </xf>
    <xf numFmtId="176" fontId="9" fillId="0" borderId="35" xfId="0" applyNumberFormat="1" applyFont="1" applyBorder="1" applyAlignment="1">
      <alignment horizontal="center" shrinkToFit="1"/>
    </xf>
    <xf numFmtId="176" fontId="9" fillId="0" borderId="7" xfId="0" applyNumberFormat="1" applyFont="1" applyBorder="1" applyAlignment="1">
      <alignment horizontal="center" shrinkToFit="1"/>
    </xf>
    <xf numFmtId="0" fontId="9" fillId="0" borderId="40" xfId="0" applyFont="1" applyBorder="1" applyAlignment="1">
      <alignment horizontal="center" shrinkToFit="1"/>
    </xf>
    <xf numFmtId="176" fontId="9" fillId="0" borderId="40" xfId="0" applyNumberFormat="1" applyFont="1" applyBorder="1" applyAlignment="1">
      <alignment horizontal="center" shrinkToFit="1"/>
    </xf>
    <xf numFmtId="0" fontId="12" fillId="0" borderId="0" xfId="0" applyFont="1" applyAlignment="1">
      <alignment vertical="center"/>
    </xf>
    <xf numFmtId="0" fontId="7" fillId="0" borderId="0" xfId="0" applyFont="1" applyAlignment="1">
      <alignment vertical="center"/>
    </xf>
    <xf numFmtId="0" fontId="17" fillId="0" borderId="0" xfId="0" applyFont="1" applyAlignment="1">
      <alignment horizontal="right"/>
    </xf>
    <xf numFmtId="0" fontId="20" fillId="0" borderId="0" xfId="0" applyFont="1"/>
    <xf numFmtId="49" fontId="20" fillId="0" borderId="0" xfId="0" applyNumberFormat="1" applyFont="1" applyAlignment="1">
      <alignment horizontal="right" vertical="center"/>
    </xf>
    <xf numFmtId="0" fontId="20" fillId="0" borderId="0" xfId="0" applyFont="1" applyAlignment="1">
      <alignment vertical="center"/>
    </xf>
    <xf numFmtId="0" fontId="21" fillId="0" borderId="0" xfId="0" applyFont="1" applyAlignment="1">
      <alignment vertical="center"/>
    </xf>
    <xf numFmtId="0" fontId="22" fillId="0" borderId="0" xfId="0" applyFont="1"/>
    <xf numFmtId="0" fontId="22" fillId="0" borderId="0" xfId="0" applyFont="1" applyAlignment="1">
      <alignment horizontal="right"/>
    </xf>
    <xf numFmtId="0" fontId="8" fillId="0" borderId="37" xfId="0" applyFont="1" applyBorder="1" applyAlignment="1">
      <alignment horizontal="right" vertical="center"/>
    </xf>
    <xf numFmtId="0" fontId="8" fillId="0" borderId="2" xfId="0" applyFont="1" applyBorder="1" applyAlignment="1">
      <alignment horizontal="right" vertical="center"/>
    </xf>
    <xf numFmtId="0" fontId="8" fillId="0" borderId="7" xfId="0" applyFont="1" applyBorder="1" applyAlignment="1">
      <alignment horizontal="left" vertical="center"/>
    </xf>
    <xf numFmtId="0" fontId="8" fillId="0" borderId="39" xfId="0" applyFont="1" applyBorder="1" applyAlignment="1">
      <alignment horizontal="center" vertical="center"/>
    </xf>
    <xf numFmtId="0" fontId="2" fillId="0" borderId="41" xfId="0" applyFont="1" applyBorder="1" applyAlignment="1">
      <alignment horizontal="center" vertical="center"/>
    </xf>
    <xf numFmtId="0" fontId="2" fillId="0" borderId="30" xfId="0" applyFont="1" applyBorder="1" applyAlignment="1">
      <alignment horizontal="center" vertical="center"/>
    </xf>
    <xf numFmtId="0" fontId="17" fillId="0" borderId="0" xfId="0" applyFont="1" applyAlignment="1">
      <alignment horizontal="center"/>
    </xf>
    <xf numFmtId="38" fontId="5" fillId="0" borderId="42" xfId="1" applyFont="1" applyBorder="1" applyAlignment="1">
      <alignment vertical="center"/>
    </xf>
    <xf numFmtId="38" fontId="8" fillId="0" borderId="43" xfId="1" applyFont="1" applyBorder="1" applyAlignment="1">
      <alignment vertical="center"/>
    </xf>
    <xf numFmtId="38" fontId="8" fillId="0" borderId="9" xfId="1" applyFont="1" applyBorder="1" applyAlignment="1">
      <alignment vertical="center"/>
    </xf>
    <xf numFmtId="38" fontId="8" fillId="0" borderId="30" xfId="1" applyFont="1" applyBorder="1" applyAlignment="1">
      <alignment vertical="center"/>
    </xf>
    <xf numFmtId="38" fontId="5" fillId="0" borderId="44" xfId="1" applyFont="1" applyBorder="1" applyAlignment="1">
      <alignment vertical="center"/>
    </xf>
    <xf numFmtId="38" fontId="8" fillId="0" borderId="12" xfId="1" applyFont="1" applyBorder="1" applyAlignment="1">
      <alignment vertical="center"/>
    </xf>
    <xf numFmtId="38" fontId="5" fillId="0" borderId="45" xfId="1" applyFont="1" applyBorder="1" applyAlignment="1">
      <alignment vertical="center"/>
    </xf>
    <xf numFmtId="38" fontId="5" fillId="0" borderId="46" xfId="1" applyFont="1" applyBorder="1" applyAlignment="1">
      <alignment vertical="center"/>
    </xf>
    <xf numFmtId="38" fontId="8" fillId="0" borderId="8" xfId="1" applyFont="1" applyBorder="1" applyAlignment="1">
      <alignment vertical="center"/>
    </xf>
    <xf numFmtId="38" fontId="8" fillId="0" borderId="47" xfId="1" applyFont="1" applyBorder="1" applyAlignment="1">
      <alignment vertical="center"/>
    </xf>
    <xf numFmtId="38" fontId="5" fillId="0" borderId="48" xfId="1" applyFont="1" applyBorder="1" applyAlignment="1">
      <alignment vertical="center"/>
    </xf>
    <xf numFmtId="38" fontId="5" fillId="0" borderId="14" xfId="1" applyFont="1" applyBorder="1" applyAlignment="1">
      <alignment vertical="center"/>
    </xf>
    <xf numFmtId="38" fontId="8" fillId="0" borderId="5" xfId="1" applyFont="1" applyBorder="1" applyAlignment="1">
      <alignment vertical="center"/>
    </xf>
    <xf numFmtId="38" fontId="8" fillId="0" borderId="49" xfId="1" applyFont="1" applyBorder="1" applyAlignment="1">
      <alignment vertical="center"/>
    </xf>
    <xf numFmtId="38" fontId="8" fillId="0" borderId="50" xfId="1" applyFont="1" applyBorder="1" applyAlignment="1">
      <alignment vertical="center"/>
    </xf>
    <xf numFmtId="0" fontId="8" fillId="0" borderId="0" xfId="0" applyFont="1" applyAlignment="1">
      <alignment horizontal="right" vertical="center"/>
    </xf>
    <xf numFmtId="38" fontId="11" fillId="0" borderId="51" xfId="1" applyFont="1" applyBorder="1" applyAlignment="1">
      <alignment vertical="center"/>
    </xf>
    <xf numFmtId="38" fontId="11" fillId="0" borderId="41" xfId="1" applyFont="1" applyBorder="1" applyAlignment="1">
      <alignment vertical="center"/>
    </xf>
    <xf numFmtId="38" fontId="11" fillId="0" borderId="52" xfId="1" applyFont="1" applyBorder="1" applyAlignment="1">
      <alignment vertical="center"/>
    </xf>
    <xf numFmtId="38" fontId="11" fillId="0" borderId="29" xfId="1" applyFont="1" applyBorder="1" applyAlignment="1">
      <alignment vertical="center"/>
    </xf>
    <xf numFmtId="38" fontId="11" fillId="0" borderId="4" xfId="1" applyFont="1" applyBorder="1" applyAlignment="1">
      <alignment vertical="center"/>
    </xf>
    <xf numFmtId="38" fontId="11" fillId="0" borderId="22" xfId="1" applyFont="1" applyBorder="1" applyAlignment="1">
      <alignment vertical="center"/>
    </xf>
    <xf numFmtId="38" fontId="11" fillId="0" borderId="11" xfId="1" applyFont="1" applyBorder="1" applyAlignment="1">
      <alignment vertical="center"/>
    </xf>
    <xf numFmtId="38" fontId="11" fillId="0" borderId="5" xfId="1" applyFont="1" applyBorder="1" applyAlignment="1">
      <alignment vertical="center"/>
    </xf>
    <xf numFmtId="38" fontId="8" fillId="0" borderId="53" xfId="1" applyFont="1" applyBorder="1" applyAlignment="1">
      <alignment horizontal="right" vertical="center"/>
    </xf>
    <xf numFmtId="38" fontId="8" fillId="0" borderId="54" xfId="1" applyFont="1" applyBorder="1" applyAlignment="1">
      <alignment vertical="center"/>
    </xf>
    <xf numFmtId="38" fontId="8" fillId="0" borderId="55" xfId="1" applyFont="1" applyBorder="1" applyAlignment="1">
      <alignment vertical="center"/>
    </xf>
    <xf numFmtId="38" fontId="8" fillId="0" borderId="56" xfId="1" applyFont="1" applyBorder="1" applyAlignment="1">
      <alignment vertical="center"/>
    </xf>
    <xf numFmtId="0" fontId="0" fillId="2" borderId="0" xfId="0" applyFill="1" applyAlignment="1">
      <alignment horizontal="right" vertical="center"/>
    </xf>
    <xf numFmtId="38" fontId="5" fillId="0" borderId="3" xfId="1" applyFont="1" applyBorder="1" applyAlignment="1" applyProtection="1">
      <alignment vertical="center" shrinkToFit="1"/>
      <protection locked="0"/>
    </xf>
    <xf numFmtId="38" fontId="8" fillId="0" borderId="35" xfId="1" applyFont="1" applyBorder="1" applyAlignment="1">
      <alignment vertical="center"/>
    </xf>
    <xf numFmtId="49" fontId="0" fillId="0" borderId="0" xfId="0" applyNumberFormat="1" applyAlignment="1">
      <alignment horizontal="right" vertical="center"/>
    </xf>
    <xf numFmtId="0" fontId="19" fillId="3" borderId="38" xfId="0" applyFont="1" applyFill="1" applyBorder="1" applyAlignment="1">
      <alignment horizontal="right" vertical="center"/>
    </xf>
    <xf numFmtId="0" fontId="19" fillId="3" borderId="39" xfId="0" applyFont="1" applyFill="1" applyBorder="1" applyAlignment="1">
      <alignment horizontal="right" vertical="center"/>
    </xf>
    <xf numFmtId="0" fontId="8" fillId="0" borderId="0" xfId="0" applyFont="1" applyAlignment="1">
      <alignment horizontal="center" vertical="center"/>
    </xf>
    <xf numFmtId="0" fontId="8" fillId="0" borderId="0" xfId="0" applyFont="1" applyAlignment="1">
      <alignment vertical="center"/>
    </xf>
    <xf numFmtId="0" fontId="7" fillId="0" borderId="0" xfId="0" applyFont="1" applyAlignment="1">
      <alignment horizontal="right" vertical="center"/>
    </xf>
    <xf numFmtId="0" fontId="5" fillId="0" borderId="49" xfId="0" applyFont="1" applyBorder="1" applyAlignment="1">
      <alignment horizontal="center" vertical="center"/>
    </xf>
    <xf numFmtId="0" fontId="5" fillId="0" borderId="5" xfId="0" applyFont="1" applyBorder="1" applyAlignment="1">
      <alignment horizontal="center" vertical="center"/>
    </xf>
    <xf numFmtId="38" fontId="5" fillId="0" borderId="6" xfId="1" applyFont="1" applyBorder="1" applyAlignment="1">
      <alignment vertical="center" shrinkToFit="1"/>
    </xf>
    <xf numFmtId="38" fontId="8" fillId="0" borderId="6" xfId="1" applyFont="1" applyBorder="1" applyAlignment="1">
      <alignment vertical="center" shrinkToFit="1"/>
    </xf>
    <xf numFmtId="38" fontId="8" fillId="0" borderId="0" xfId="1" applyFont="1" applyAlignment="1">
      <alignment horizontal="right" vertical="center" shrinkToFit="1"/>
    </xf>
    <xf numFmtId="38" fontId="5" fillId="0" borderId="49" xfId="0" applyNumberFormat="1" applyFont="1" applyBorder="1" applyAlignment="1">
      <alignment vertical="center" shrinkToFit="1"/>
    </xf>
    <xf numFmtId="38" fontId="11" fillId="0" borderId="5" xfId="0" applyNumberFormat="1" applyFont="1" applyBorder="1" applyAlignment="1">
      <alignment vertical="center" shrinkToFit="1"/>
    </xf>
    <xf numFmtId="38" fontId="8" fillId="0" borderId="0" xfId="1" applyFont="1" applyAlignment="1">
      <alignment vertical="center" shrinkToFit="1"/>
    </xf>
    <xf numFmtId="0" fontId="7" fillId="0" borderId="1" xfId="0" applyFont="1" applyBorder="1" applyAlignment="1">
      <alignment horizontal="right" vertical="center"/>
    </xf>
    <xf numFmtId="38" fontId="8" fillId="0" borderId="6" xfId="1" applyFont="1" applyBorder="1" applyAlignment="1">
      <alignment vertical="center"/>
    </xf>
    <xf numFmtId="0" fontId="5" fillId="2" borderId="49" xfId="0" applyFont="1" applyFill="1" applyBorder="1" applyAlignment="1">
      <alignment vertical="center" shrinkToFit="1"/>
    </xf>
    <xf numFmtId="38" fontId="5" fillId="0" borderId="0" xfId="1" applyFont="1" applyAlignment="1">
      <alignment vertical="center" shrinkToFit="1"/>
    </xf>
    <xf numFmtId="0" fontId="8" fillId="0" borderId="1" xfId="0" applyFont="1" applyBorder="1" applyAlignment="1">
      <alignment horizontal="right" vertical="center"/>
    </xf>
    <xf numFmtId="0" fontId="7" fillId="0" borderId="57" xfId="0" applyFont="1" applyBorder="1" applyAlignment="1">
      <alignment horizontal="center" vertical="center"/>
    </xf>
    <xf numFmtId="38" fontId="5" fillId="0" borderId="58" xfId="1" applyFont="1" applyBorder="1" applyAlignment="1">
      <alignment vertical="center" shrinkToFit="1"/>
    </xf>
    <xf numFmtId="38" fontId="8" fillId="0" borderId="58" xfId="1" applyFont="1" applyBorder="1" applyAlignment="1">
      <alignment vertical="center" shrinkToFit="1"/>
    </xf>
    <xf numFmtId="38" fontId="8" fillId="0" borderId="58" xfId="1" applyFont="1" applyBorder="1" applyAlignment="1">
      <alignment horizontal="center" vertical="center"/>
    </xf>
    <xf numFmtId="38" fontId="5" fillId="0" borderId="59" xfId="0" applyNumberFormat="1" applyFont="1" applyBorder="1" applyAlignment="1">
      <alignment vertical="center" shrinkToFit="1"/>
    </xf>
    <xf numFmtId="38" fontId="11" fillId="0" borderId="60" xfId="0" applyNumberFormat="1" applyFont="1" applyBorder="1" applyAlignment="1">
      <alignment vertical="center" shrinkToFit="1"/>
    </xf>
    <xf numFmtId="38" fontId="5" fillId="2" borderId="59" xfId="0" applyNumberFormat="1" applyFont="1" applyFill="1" applyBorder="1" applyAlignment="1">
      <alignment horizontal="center" vertical="center" shrinkToFit="1"/>
    </xf>
    <xf numFmtId="38" fontId="11" fillId="0" borderId="61" xfId="0" applyNumberFormat="1" applyFont="1" applyBorder="1" applyAlignment="1">
      <alignment vertical="center" shrinkToFit="1"/>
    </xf>
    <xf numFmtId="0" fontId="19" fillId="3" borderId="62" xfId="0" applyFont="1" applyFill="1" applyBorder="1" applyAlignment="1">
      <alignment horizontal="center" vertical="center"/>
    </xf>
    <xf numFmtId="49" fontId="2" fillId="0" borderId="63" xfId="0" applyNumberFormat="1" applyFont="1" applyBorder="1" applyAlignment="1">
      <alignment horizontal="center" vertical="center"/>
    </xf>
    <xf numFmtId="0" fontId="9" fillId="0" borderId="15" xfId="0" applyFont="1" applyBorder="1" applyAlignment="1">
      <alignment vertical="center"/>
    </xf>
    <xf numFmtId="176" fontId="5" fillId="0" borderId="15" xfId="0" applyNumberFormat="1" applyFont="1" applyBorder="1" applyAlignment="1">
      <alignment horizontal="center" vertical="center" shrinkToFit="1"/>
    </xf>
    <xf numFmtId="0" fontId="8" fillId="0" borderId="15" xfId="0" applyFont="1" applyBorder="1" applyAlignment="1">
      <alignment horizontal="center" vertical="center" shrinkToFit="1"/>
    </xf>
    <xf numFmtId="176" fontId="2" fillId="0" borderId="15" xfId="0" applyNumberFormat="1" applyFont="1" applyBorder="1" applyAlignment="1">
      <alignment horizontal="center" vertical="center"/>
    </xf>
    <xf numFmtId="0" fontId="5" fillId="0" borderId="6" xfId="0" applyFont="1" applyBorder="1" applyAlignment="1">
      <alignment vertical="center"/>
    </xf>
    <xf numFmtId="176" fontId="5" fillId="0" borderId="6" xfId="0" applyNumberFormat="1" applyFont="1" applyBorder="1" applyAlignment="1">
      <alignment horizontal="center" vertical="center" shrinkToFit="1"/>
    </xf>
    <xf numFmtId="0" fontId="8" fillId="0" borderId="6" xfId="0" applyFont="1" applyBorder="1" applyAlignment="1">
      <alignment horizontal="center" vertical="center" shrinkToFit="1"/>
    </xf>
    <xf numFmtId="0" fontId="2" fillId="0" borderId="6" xfId="0" applyFont="1" applyBorder="1" applyAlignment="1">
      <alignment horizontal="center" vertical="center"/>
    </xf>
    <xf numFmtId="176" fontId="5" fillId="0" borderId="6" xfId="0" applyNumberFormat="1" applyFont="1" applyBorder="1" applyAlignment="1">
      <alignment vertical="center" shrinkToFit="1"/>
    </xf>
    <xf numFmtId="176" fontId="2" fillId="0" borderId="6" xfId="0" applyNumberFormat="1" applyFont="1" applyBorder="1" applyAlignment="1">
      <alignment horizontal="right" vertical="center"/>
    </xf>
    <xf numFmtId="0" fontId="2" fillId="2" borderId="6" xfId="0" applyFont="1" applyFill="1" applyBorder="1" applyAlignment="1">
      <alignment horizontal="center" vertical="center"/>
    </xf>
    <xf numFmtId="0" fontId="5" fillId="2" borderId="6" xfId="0" applyFont="1" applyFill="1" applyBorder="1" applyAlignment="1">
      <alignment vertical="center" shrinkToFit="1"/>
    </xf>
    <xf numFmtId="176" fontId="5" fillId="2" borderId="6" xfId="0" applyNumberFormat="1" applyFont="1" applyFill="1" applyBorder="1" applyAlignment="1">
      <alignment horizontal="center" vertical="center" shrinkToFit="1"/>
    </xf>
    <xf numFmtId="176" fontId="8" fillId="2" borderId="6" xfId="0" applyNumberFormat="1" applyFont="1" applyFill="1" applyBorder="1" applyAlignment="1">
      <alignment horizontal="center" vertical="center" shrinkToFit="1"/>
    </xf>
    <xf numFmtId="0" fontId="5" fillId="2" borderId="6" xfId="0" applyFont="1" applyFill="1" applyBorder="1"/>
    <xf numFmtId="0" fontId="5" fillId="2" borderId="35" xfId="0" applyFont="1" applyFill="1" applyBorder="1"/>
    <xf numFmtId="0" fontId="5" fillId="2" borderId="15" xfId="0" applyFont="1" applyFill="1" applyBorder="1"/>
    <xf numFmtId="0" fontId="5" fillId="2" borderId="64" xfId="0" applyFont="1" applyFill="1" applyBorder="1"/>
    <xf numFmtId="0" fontId="5" fillId="0" borderId="15" xfId="0" applyFont="1" applyBorder="1" applyAlignment="1">
      <alignment vertical="center"/>
    </xf>
    <xf numFmtId="0" fontId="19" fillId="3" borderId="0" xfId="0" applyFont="1" applyFill="1" applyAlignment="1">
      <alignment horizontal="center" vertical="center"/>
    </xf>
    <xf numFmtId="38" fontId="9" fillId="0" borderId="6" xfId="0" applyNumberFormat="1" applyFont="1" applyBorder="1" applyAlignment="1">
      <alignment vertical="center" shrinkToFit="1"/>
    </xf>
    <xf numFmtId="38" fontId="9" fillId="0" borderId="15" xfId="0" applyNumberFormat="1" applyFont="1" applyBorder="1" applyAlignment="1">
      <alignment vertical="center" shrinkToFit="1"/>
    </xf>
    <xf numFmtId="0" fontId="8" fillId="0" borderId="65" xfId="0" applyFont="1" applyBorder="1" applyAlignment="1">
      <alignment vertical="center"/>
    </xf>
    <xf numFmtId="0" fontId="8" fillId="0" borderId="66" xfId="0" applyFont="1" applyBorder="1" applyAlignment="1">
      <alignment vertical="center"/>
    </xf>
    <xf numFmtId="0" fontId="8" fillId="0" borderId="67" xfId="0" applyFont="1" applyBorder="1" applyAlignment="1">
      <alignment vertical="center"/>
    </xf>
    <xf numFmtId="0" fontId="8" fillId="0" borderId="68" xfId="0" applyFont="1" applyBorder="1" applyAlignment="1">
      <alignment vertical="center"/>
    </xf>
    <xf numFmtId="0" fontId="8" fillId="0" borderId="62" xfId="0" applyFont="1" applyBorder="1" applyAlignment="1">
      <alignment vertical="center"/>
    </xf>
    <xf numFmtId="38" fontId="11" fillId="0" borderId="14" xfId="1" applyFont="1" applyBorder="1" applyAlignment="1">
      <alignment vertical="center" shrinkToFit="1"/>
    </xf>
    <xf numFmtId="0" fontId="8" fillId="0" borderId="2" xfId="0" applyFont="1" applyBorder="1" applyAlignment="1">
      <alignment vertical="center"/>
    </xf>
    <xf numFmtId="38" fontId="5" fillId="0" borderId="7" xfId="1" applyFont="1" applyBorder="1" applyAlignment="1">
      <alignment vertical="center" shrinkToFit="1"/>
    </xf>
    <xf numFmtId="38" fontId="8" fillId="0" borderId="7" xfId="1" applyFont="1" applyBorder="1" applyAlignment="1">
      <alignment vertical="center" shrinkToFit="1"/>
    </xf>
    <xf numFmtId="38" fontId="5" fillId="0" borderId="69" xfId="1" applyFont="1" applyBorder="1" applyAlignment="1">
      <alignment vertical="center" shrinkToFit="1"/>
    </xf>
    <xf numFmtId="38" fontId="8" fillId="0" borderId="70" xfId="1" applyFont="1" applyBorder="1" applyAlignment="1">
      <alignment vertical="center" shrinkToFit="1"/>
    </xf>
    <xf numFmtId="38" fontId="5" fillId="0" borderId="71" xfId="0" applyNumberFormat="1" applyFont="1" applyBorder="1" applyAlignment="1">
      <alignment vertical="center" shrinkToFit="1"/>
    </xf>
    <xf numFmtId="38" fontId="11" fillId="0" borderId="72" xfId="0" applyNumberFormat="1" applyFont="1" applyBorder="1" applyAlignment="1">
      <alignment vertical="center" shrinkToFit="1"/>
    </xf>
    <xf numFmtId="178" fontId="5" fillId="0" borderId="71" xfId="0" applyNumberFormat="1" applyFont="1" applyBorder="1" applyAlignment="1">
      <alignment vertical="center" shrinkToFit="1"/>
    </xf>
    <xf numFmtId="38" fontId="11" fillId="0" borderId="72" xfId="1" applyFont="1" applyBorder="1" applyAlignment="1">
      <alignment vertical="center" shrinkToFit="1"/>
    </xf>
    <xf numFmtId="0" fontId="8" fillId="0" borderId="33" xfId="0" applyFont="1" applyBorder="1" applyAlignment="1">
      <alignment vertical="center"/>
    </xf>
    <xf numFmtId="38" fontId="5" fillId="0" borderId="34" xfId="1" applyFont="1" applyBorder="1" applyAlignment="1">
      <alignment vertical="center" shrinkToFit="1"/>
    </xf>
    <xf numFmtId="38" fontId="8" fillId="0" borderId="34" xfId="1" applyFont="1" applyBorder="1" applyAlignment="1">
      <alignment vertical="center" shrinkToFit="1"/>
    </xf>
    <xf numFmtId="38" fontId="5" fillId="0" borderId="73" xfId="1" applyFont="1" applyBorder="1" applyAlignment="1">
      <alignment vertical="center" shrinkToFit="1"/>
    </xf>
    <xf numFmtId="38" fontId="8" fillId="0" borderId="74" xfId="1" applyFont="1" applyBorder="1" applyAlignment="1">
      <alignment vertical="center" shrinkToFit="1"/>
    </xf>
    <xf numFmtId="38" fontId="5" fillId="2" borderId="75" xfId="0" applyNumberFormat="1" applyFont="1" applyFill="1" applyBorder="1" applyAlignment="1">
      <alignment vertical="center" shrinkToFit="1"/>
    </xf>
    <xf numFmtId="38" fontId="11" fillId="2" borderId="76" xfId="0" applyNumberFormat="1" applyFont="1" applyFill="1" applyBorder="1" applyAlignment="1">
      <alignment vertical="center" shrinkToFit="1"/>
    </xf>
    <xf numFmtId="179" fontId="5" fillId="0" borderId="75" xfId="0" applyNumberFormat="1" applyFont="1" applyBorder="1" applyAlignment="1">
      <alignment vertical="center" shrinkToFit="1"/>
    </xf>
    <xf numFmtId="38" fontId="11" fillId="2" borderId="76" xfId="1" applyFont="1" applyFill="1" applyBorder="1" applyAlignment="1">
      <alignment vertical="center" shrinkToFit="1"/>
    </xf>
    <xf numFmtId="178" fontId="5" fillId="0" borderId="75" xfId="0" applyNumberFormat="1" applyFont="1" applyBorder="1" applyAlignment="1">
      <alignment vertical="center" shrinkToFit="1"/>
    </xf>
    <xf numFmtId="38" fontId="10" fillId="0" borderId="47" xfId="1" applyFont="1" applyBorder="1" applyAlignment="1" applyProtection="1">
      <alignment vertical="center" shrinkToFit="1"/>
      <protection locked="0"/>
    </xf>
    <xf numFmtId="38" fontId="8" fillId="0" borderId="77" xfId="1" applyFont="1" applyBorder="1" applyAlignment="1">
      <alignment vertical="center"/>
    </xf>
    <xf numFmtId="38" fontId="5" fillId="0" borderId="12" xfId="1" applyFont="1" applyBorder="1" applyAlignment="1">
      <alignment vertical="center"/>
    </xf>
    <xf numFmtId="0" fontId="5" fillId="0" borderId="7" xfId="0" applyFont="1" applyBorder="1" applyAlignment="1">
      <alignment vertical="center" shrinkToFit="1"/>
    </xf>
    <xf numFmtId="38" fontId="5" fillId="0" borderId="20" xfId="1" applyFont="1" applyBorder="1" applyAlignment="1">
      <alignment horizontal="right" vertical="center" shrinkToFit="1"/>
    </xf>
    <xf numFmtId="38" fontId="10" fillId="0" borderId="23" xfId="1" applyFont="1" applyBorder="1" applyAlignment="1">
      <alignment vertical="center" shrinkToFit="1"/>
    </xf>
    <xf numFmtId="49" fontId="2" fillId="0" borderId="49" xfId="0" applyNumberFormat="1" applyFont="1" applyBorder="1" applyAlignment="1">
      <alignment horizontal="center" vertical="center"/>
    </xf>
    <xf numFmtId="0" fontId="5" fillId="0" borderId="13" xfId="0" applyFont="1" applyBorder="1" applyAlignment="1">
      <alignment vertical="center" shrinkToFit="1"/>
    </xf>
    <xf numFmtId="38" fontId="10" fillId="0" borderId="5" xfId="1" applyFont="1" applyBorder="1" applyAlignment="1" applyProtection="1">
      <alignment vertical="center" shrinkToFit="1"/>
      <protection locked="0"/>
    </xf>
    <xf numFmtId="38" fontId="13" fillId="0" borderId="49" xfId="1" applyFont="1" applyBorder="1" applyAlignment="1" applyProtection="1">
      <alignment horizontal="center" vertical="center"/>
      <protection locked="0"/>
    </xf>
    <xf numFmtId="38" fontId="14" fillId="0" borderId="13" xfId="1" applyFont="1" applyBorder="1" applyAlignment="1" applyProtection="1">
      <alignment vertical="center" shrinkToFit="1"/>
      <protection locked="0"/>
    </xf>
    <xf numFmtId="38" fontId="15" fillId="0" borderId="1" xfId="1" applyFont="1" applyBorder="1" applyAlignment="1">
      <alignment horizontal="center" vertical="center"/>
    </xf>
    <xf numFmtId="49" fontId="2" fillId="0" borderId="25" xfId="0" applyNumberFormat="1" applyFont="1" applyBorder="1" applyAlignment="1">
      <alignment horizontal="center" vertical="center"/>
    </xf>
    <xf numFmtId="0" fontId="5" fillId="0" borderId="26" xfId="0" applyFont="1" applyBorder="1" applyAlignment="1">
      <alignment vertical="center" shrinkToFit="1"/>
    </xf>
    <xf numFmtId="38" fontId="10" fillId="0" borderId="24" xfId="1" applyFont="1" applyBorder="1" applyAlignment="1" applyProtection="1">
      <alignment vertical="center" shrinkToFit="1"/>
      <protection locked="0"/>
    </xf>
    <xf numFmtId="38" fontId="5" fillId="0" borderId="26" xfId="1" applyFont="1" applyBorder="1" applyAlignment="1">
      <alignment vertical="center" shrinkToFit="1"/>
    </xf>
    <xf numFmtId="38" fontId="13" fillId="0" borderId="25" xfId="1" applyFont="1" applyBorder="1" applyAlignment="1" applyProtection="1">
      <alignment horizontal="center" vertical="center"/>
      <protection locked="0"/>
    </xf>
    <xf numFmtId="38" fontId="14" fillId="0" borderId="26" xfId="1" applyFont="1" applyBorder="1" applyAlignment="1" applyProtection="1">
      <alignment vertical="center" shrinkToFit="1"/>
      <protection locked="0"/>
    </xf>
    <xf numFmtId="38" fontId="10" fillId="0" borderId="29" xfId="1" applyFont="1" applyBorder="1" applyAlignment="1" applyProtection="1">
      <alignment vertical="center" shrinkToFit="1"/>
      <protection locked="0"/>
    </xf>
    <xf numFmtId="0" fontId="5" fillId="0" borderId="3" xfId="0" applyFont="1" applyBorder="1"/>
    <xf numFmtId="0" fontId="8" fillId="0" borderId="37" xfId="0" applyFont="1" applyBorder="1" applyAlignment="1">
      <alignment horizontal="center" vertical="center"/>
    </xf>
    <xf numFmtId="0" fontId="2" fillId="0" borderId="25" xfId="0" applyFont="1" applyBorder="1" applyAlignment="1">
      <alignment horizontal="center" vertical="center"/>
    </xf>
    <xf numFmtId="38" fontId="5" fillId="0" borderId="63" xfId="1" applyFont="1" applyBorder="1" applyAlignment="1">
      <alignment vertical="center"/>
    </xf>
    <xf numFmtId="38" fontId="8" fillId="0" borderId="64" xfId="1" applyFont="1" applyBorder="1" applyAlignment="1">
      <alignment vertical="center"/>
    </xf>
    <xf numFmtId="0" fontId="5" fillId="0" borderId="0" xfId="0" applyFont="1" applyAlignment="1">
      <alignment vertical="center"/>
    </xf>
    <xf numFmtId="0" fontId="2" fillId="0" borderId="20" xfId="0" applyFont="1" applyBorder="1" applyAlignment="1">
      <alignment vertical="center"/>
    </xf>
    <xf numFmtId="0" fontId="10" fillId="0" borderId="54" xfId="0" applyFont="1" applyBorder="1" applyAlignment="1" applyProtection="1">
      <alignment vertical="center" shrinkToFit="1"/>
      <protection locked="0"/>
    </xf>
    <xf numFmtId="38" fontId="5" fillId="0" borderId="45" xfId="1" applyFont="1" applyBorder="1" applyAlignment="1">
      <alignment vertical="center" shrinkToFit="1"/>
    </xf>
    <xf numFmtId="0" fontId="2" fillId="0" borderId="32" xfId="0" applyFont="1" applyBorder="1" applyAlignment="1">
      <alignment horizontal="center" vertical="center"/>
    </xf>
    <xf numFmtId="0" fontId="5" fillId="0" borderId="31" xfId="0" applyFont="1" applyBorder="1" applyAlignment="1">
      <alignment vertical="center" shrinkToFit="1"/>
    </xf>
    <xf numFmtId="38" fontId="5" fillId="0" borderId="78" xfId="1" applyFont="1" applyBorder="1" applyAlignment="1">
      <alignment vertical="center" shrinkToFit="1"/>
    </xf>
    <xf numFmtId="0" fontId="5" fillId="0" borderId="14" xfId="0" applyFont="1" applyBorder="1" applyAlignment="1">
      <alignment vertical="center" shrinkToFit="1"/>
    </xf>
    <xf numFmtId="0" fontId="5" fillId="0" borderId="3" xfId="0" applyFont="1" applyBorder="1" applyAlignment="1">
      <alignment vertical="center"/>
    </xf>
    <xf numFmtId="0" fontId="5" fillId="0" borderId="3" xfId="0" applyFont="1" applyBorder="1" applyAlignment="1">
      <alignment shrinkToFit="1"/>
    </xf>
    <xf numFmtId="38" fontId="5" fillId="0" borderId="3" xfId="1" applyFont="1" applyFill="1" applyBorder="1" applyAlignment="1">
      <alignment vertical="center" shrinkToFit="1"/>
    </xf>
    <xf numFmtId="38" fontId="10" fillId="0" borderId="4" xfId="1" applyFont="1" applyFill="1" applyBorder="1" applyAlignment="1" applyProtection="1">
      <alignment vertical="center" shrinkToFit="1"/>
      <protection locked="0"/>
    </xf>
    <xf numFmtId="176" fontId="5" fillId="0" borderId="3" xfId="0" applyNumberFormat="1" applyFont="1" applyBorder="1" applyAlignment="1">
      <alignment vertical="center" shrinkToFit="1"/>
    </xf>
    <xf numFmtId="0" fontId="5" fillId="0" borderId="3" xfId="0" applyFont="1" applyBorder="1" applyAlignment="1">
      <alignment horizontal="left" vertical="center"/>
    </xf>
    <xf numFmtId="38" fontId="5" fillId="0" borderId="0" xfId="0" applyNumberFormat="1" applyFont="1"/>
    <xf numFmtId="38" fontId="12" fillId="0" borderId="0" xfId="0" applyNumberFormat="1" applyFont="1"/>
    <xf numFmtId="0" fontId="5" fillId="0" borderId="17" xfId="0" applyFont="1" applyBorder="1" applyAlignment="1">
      <alignment vertical="center"/>
    </xf>
    <xf numFmtId="38" fontId="5" fillId="0" borderId="10" xfId="1" applyFont="1" applyFill="1" applyBorder="1" applyAlignment="1">
      <alignment horizontal="right" vertical="center" shrinkToFit="1"/>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3.emf"/></Relationships>
</file>

<file path=xl/drawings/_rels/drawing3.xml.rels><?xml version="1.0" encoding="UTF-8" standalone="yes"?>
<Relationships xmlns="http://schemas.openxmlformats.org/package/2006/relationships"><Relationship Id="rId1" Type="http://schemas.openxmlformats.org/officeDocument/2006/relationships/image" Target="../media/image3.emf"/></Relationships>
</file>

<file path=xl/drawings/_rels/drawing4.xml.rels><?xml version="1.0" encoding="UTF-8" standalone="yes"?>
<Relationships xmlns="http://schemas.openxmlformats.org/package/2006/relationships"><Relationship Id="rId1" Type="http://schemas.openxmlformats.org/officeDocument/2006/relationships/image" Target="../media/image3.emf"/></Relationships>
</file>

<file path=xl/drawings/_rels/drawing5.xml.rels><?xml version="1.0" encoding="UTF-8" standalone="yes"?>
<Relationships xmlns="http://schemas.openxmlformats.org/package/2006/relationships"><Relationship Id="rId1" Type="http://schemas.openxmlformats.org/officeDocument/2006/relationships/image" Target="../media/image3.emf"/></Relationships>
</file>

<file path=xl/drawings/_rels/drawing6.xml.rels><?xml version="1.0" encoding="UTF-8" standalone="yes"?>
<Relationships xmlns="http://schemas.openxmlformats.org/package/2006/relationships"><Relationship Id="rId1" Type="http://schemas.openxmlformats.org/officeDocument/2006/relationships/image" Target="../media/image3.emf"/></Relationships>
</file>

<file path=xl/drawings/_rels/drawing7.x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4.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4.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4.emf"/></Relationships>
</file>

<file path=xl/drawings/_rels/vmlDrawing5.vml.rels><?xml version="1.0" encoding="UTF-8" standalone="yes"?>
<Relationships xmlns="http://schemas.openxmlformats.org/package/2006/relationships"><Relationship Id="rId1" Type="http://schemas.openxmlformats.org/officeDocument/2006/relationships/image" Target="../media/image4.emf"/></Relationships>
</file>

<file path=xl/drawings/_rels/vmlDrawing6.vml.rels><?xml version="1.0" encoding="UTF-8" standalone="yes"?>
<Relationships xmlns="http://schemas.openxmlformats.org/package/2006/relationships"><Relationship Id="rId1" Type="http://schemas.openxmlformats.org/officeDocument/2006/relationships/image" Target="../media/image4.emf"/></Relationships>
</file>

<file path=xl/drawings/_rels/vmlDrawing7.vml.rels><?xml version="1.0" encoding="UTF-8" standalone="yes"?>
<Relationships xmlns="http://schemas.openxmlformats.org/package/2006/relationships"><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16</xdr:col>
          <xdr:colOff>31750</xdr:colOff>
          <xdr:row>3</xdr:row>
          <xdr:rowOff>0</xdr:rowOff>
        </xdr:to>
        <xdr:pic>
          <xdr:nvPicPr>
            <xdr:cNvPr id="7170" name="Picture 2">
              <a:extLst>
                <a:ext uri="{FF2B5EF4-FFF2-40B4-BE49-F238E27FC236}">
                  <a16:creationId xmlns:a16="http://schemas.microsoft.com/office/drawing/2014/main" id="{00000000-0008-0000-0100-0000021C0000}"/>
                </a:ext>
              </a:extLst>
            </xdr:cNvPr>
            <xdr:cNvPicPr>
              <a:picLocks noChangeAspect="1" noChangeArrowheads="1"/>
              <a:extLst>
                <a:ext uri="{84589F7E-364E-4C9E-8A38-B11213B215E9}">
                  <a14:cameraTool cellRange="表紙!$B$2:$J$3" spid="_x0000_s7454"/>
                </a:ext>
              </a:extLst>
            </xdr:cNvPicPr>
          </xdr:nvPicPr>
          <xdr:blipFill>
            <a:blip xmlns:r="http://schemas.openxmlformats.org/officeDocument/2006/relationships" r:embed="rId1"/>
            <a:srcRect/>
            <a:stretch>
              <a:fillRect/>
            </a:stretch>
          </xdr:blipFill>
          <xdr:spPr bwMode="auto">
            <a:xfrm>
              <a:off x="0" y="0"/>
              <a:ext cx="9958917" cy="57150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23</xdr:col>
          <xdr:colOff>180975</xdr:colOff>
          <xdr:row>3</xdr:row>
          <xdr:rowOff>9525</xdr:rowOff>
        </xdr:to>
        <xdr:pic>
          <xdr:nvPicPr>
            <xdr:cNvPr id="1028" name="Picture 4">
              <a:extLst>
                <a:ext uri="{FF2B5EF4-FFF2-40B4-BE49-F238E27FC236}">
                  <a16:creationId xmlns:a16="http://schemas.microsoft.com/office/drawing/2014/main" id="{00000000-0008-0000-0200-000004040000}"/>
                </a:ext>
              </a:extLst>
            </xdr:cNvPr>
            <xdr:cNvPicPr>
              <a:picLocks noChangeAspect="1" noChangeArrowheads="1"/>
              <a:extLst>
                <a:ext uri="{84589F7E-364E-4C9E-8A38-B11213B215E9}">
                  <a14:cameraTool cellRange="表紙!$B$2:$J$3" spid="_x0000_s1312"/>
                </a:ext>
              </a:extLst>
            </xdr:cNvPicPr>
          </xdr:nvPicPr>
          <xdr:blipFill>
            <a:blip xmlns:r="http://schemas.openxmlformats.org/officeDocument/2006/relationships" r:embed="rId1"/>
            <a:srcRect/>
            <a:stretch>
              <a:fillRect/>
            </a:stretch>
          </xdr:blipFill>
          <xdr:spPr bwMode="auto">
            <a:xfrm>
              <a:off x="0" y="0"/>
              <a:ext cx="9963150" cy="581025"/>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23</xdr:col>
          <xdr:colOff>180975</xdr:colOff>
          <xdr:row>3</xdr:row>
          <xdr:rowOff>9525</xdr:rowOff>
        </xdr:to>
        <xdr:pic>
          <xdr:nvPicPr>
            <xdr:cNvPr id="2053" name="Picture 5">
              <a:extLst>
                <a:ext uri="{FF2B5EF4-FFF2-40B4-BE49-F238E27FC236}">
                  <a16:creationId xmlns:a16="http://schemas.microsoft.com/office/drawing/2014/main" id="{00000000-0008-0000-0300-000005080000}"/>
                </a:ext>
              </a:extLst>
            </xdr:cNvPr>
            <xdr:cNvPicPr>
              <a:picLocks noChangeAspect="1" noChangeArrowheads="1"/>
              <a:extLst>
                <a:ext uri="{84589F7E-364E-4C9E-8A38-B11213B215E9}">
                  <a14:cameraTool cellRange="表紙!$B$2:$J$3" spid="_x0000_s2343"/>
                </a:ext>
              </a:extLst>
            </xdr:cNvPicPr>
          </xdr:nvPicPr>
          <xdr:blipFill>
            <a:blip xmlns:r="http://schemas.openxmlformats.org/officeDocument/2006/relationships" r:embed="rId1"/>
            <a:srcRect/>
            <a:stretch>
              <a:fillRect/>
            </a:stretch>
          </xdr:blipFill>
          <xdr:spPr bwMode="auto">
            <a:xfrm>
              <a:off x="0" y="0"/>
              <a:ext cx="9963150" cy="581025"/>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23</xdr:col>
          <xdr:colOff>180975</xdr:colOff>
          <xdr:row>3</xdr:row>
          <xdr:rowOff>9525</xdr:rowOff>
        </xdr:to>
        <xdr:pic>
          <xdr:nvPicPr>
            <xdr:cNvPr id="3076" name="Picture 4">
              <a:extLst>
                <a:ext uri="{FF2B5EF4-FFF2-40B4-BE49-F238E27FC236}">
                  <a16:creationId xmlns:a16="http://schemas.microsoft.com/office/drawing/2014/main" id="{00000000-0008-0000-0400-0000040C0000}"/>
                </a:ext>
              </a:extLst>
            </xdr:cNvPr>
            <xdr:cNvPicPr>
              <a:picLocks noChangeAspect="1" noChangeArrowheads="1"/>
              <a:extLst>
                <a:ext uri="{84589F7E-364E-4C9E-8A38-B11213B215E9}">
                  <a14:cameraTool cellRange="表紙!$B$2:$J$3" spid="_x0000_s3406"/>
                </a:ext>
              </a:extLst>
            </xdr:cNvPicPr>
          </xdr:nvPicPr>
          <xdr:blipFill>
            <a:blip xmlns:r="http://schemas.openxmlformats.org/officeDocument/2006/relationships" r:embed="rId1"/>
            <a:srcRect/>
            <a:stretch>
              <a:fillRect/>
            </a:stretch>
          </xdr:blipFill>
          <xdr:spPr bwMode="auto">
            <a:xfrm>
              <a:off x="0" y="0"/>
              <a:ext cx="9963150" cy="581025"/>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23</xdr:col>
          <xdr:colOff>180975</xdr:colOff>
          <xdr:row>3</xdr:row>
          <xdr:rowOff>9525</xdr:rowOff>
        </xdr:to>
        <xdr:pic>
          <xdr:nvPicPr>
            <xdr:cNvPr id="4100" name="Picture 4">
              <a:extLst>
                <a:ext uri="{FF2B5EF4-FFF2-40B4-BE49-F238E27FC236}">
                  <a16:creationId xmlns:a16="http://schemas.microsoft.com/office/drawing/2014/main" id="{00000000-0008-0000-0500-000004100000}"/>
                </a:ext>
              </a:extLst>
            </xdr:cNvPr>
            <xdr:cNvPicPr>
              <a:picLocks noChangeAspect="1" noChangeArrowheads="1"/>
              <a:extLst>
                <a:ext uri="{84589F7E-364E-4C9E-8A38-B11213B215E9}">
                  <a14:cameraTool cellRange="表紙!$B$2:$J$3" spid="_x0000_s4406"/>
                </a:ext>
              </a:extLst>
            </xdr:cNvPicPr>
          </xdr:nvPicPr>
          <xdr:blipFill>
            <a:blip xmlns:r="http://schemas.openxmlformats.org/officeDocument/2006/relationships" r:embed="rId1"/>
            <a:srcRect/>
            <a:stretch>
              <a:fillRect/>
            </a:stretch>
          </xdr:blipFill>
          <xdr:spPr bwMode="auto">
            <a:xfrm>
              <a:off x="0" y="0"/>
              <a:ext cx="9963150" cy="581025"/>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23</xdr:col>
          <xdr:colOff>180975</xdr:colOff>
          <xdr:row>3</xdr:row>
          <xdr:rowOff>9525</xdr:rowOff>
        </xdr:to>
        <xdr:pic>
          <xdr:nvPicPr>
            <xdr:cNvPr id="5124" name="Picture 4">
              <a:extLst>
                <a:ext uri="{FF2B5EF4-FFF2-40B4-BE49-F238E27FC236}">
                  <a16:creationId xmlns:a16="http://schemas.microsoft.com/office/drawing/2014/main" id="{00000000-0008-0000-0600-000004140000}"/>
                </a:ext>
              </a:extLst>
            </xdr:cNvPr>
            <xdr:cNvPicPr>
              <a:picLocks noChangeAspect="1" noChangeArrowheads="1"/>
              <a:extLst>
                <a:ext uri="{84589F7E-364E-4C9E-8A38-B11213B215E9}">
                  <a14:cameraTool cellRange="表紙!$B$2:$J$3" spid="_x0000_s5408"/>
                </a:ext>
              </a:extLst>
            </xdr:cNvPicPr>
          </xdr:nvPicPr>
          <xdr:blipFill>
            <a:blip xmlns:r="http://schemas.openxmlformats.org/officeDocument/2006/relationships" r:embed="rId1"/>
            <a:srcRect/>
            <a:stretch>
              <a:fillRect/>
            </a:stretch>
          </xdr:blipFill>
          <xdr:spPr bwMode="auto">
            <a:xfrm>
              <a:off x="0" y="0"/>
              <a:ext cx="9963150" cy="581025"/>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23</xdr:col>
          <xdr:colOff>180975</xdr:colOff>
          <xdr:row>3</xdr:row>
          <xdr:rowOff>9525</xdr:rowOff>
        </xdr:to>
        <xdr:pic>
          <xdr:nvPicPr>
            <xdr:cNvPr id="6148" name="Picture 4">
              <a:extLst>
                <a:ext uri="{FF2B5EF4-FFF2-40B4-BE49-F238E27FC236}">
                  <a16:creationId xmlns:a16="http://schemas.microsoft.com/office/drawing/2014/main" id="{00000000-0008-0000-0700-000004180000}"/>
                </a:ext>
              </a:extLst>
            </xdr:cNvPr>
            <xdr:cNvPicPr>
              <a:picLocks noChangeAspect="1" noChangeArrowheads="1"/>
              <a:extLst>
                <a:ext uri="{84589F7E-364E-4C9E-8A38-B11213B215E9}">
                  <a14:cameraTool cellRange="表紙!$B$2:$J$3" spid="_x0000_s6432"/>
                </a:ext>
              </a:extLst>
            </xdr:cNvPicPr>
          </xdr:nvPicPr>
          <xdr:blipFill>
            <a:blip xmlns:r="http://schemas.openxmlformats.org/officeDocument/2006/relationships" r:embed="rId1"/>
            <a:srcRect/>
            <a:stretch>
              <a:fillRect/>
            </a:stretch>
          </xdr:blipFill>
          <xdr:spPr bwMode="auto">
            <a:xfrm>
              <a:off x="0" y="0"/>
              <a:ext cx="9963150" cy="581025"/>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32"/>
  <sheetViews>
    <sheetView tabSelected="1" zoomScale="90" workbookViewId="0">
      <selection activeCell="B3" sqref="B3"/>
    </sheetView>
  </sheetViews>
  <sheetFormatPr defaultRowHeight="13.5" x14ac:dyDescent="0.15"/>
  <cols>
    <col min="1" max="1" width="4.625" style="1" customWidth="1"/>
    <col min="2" max="3" width="22.625" style="1" customWidth="1"/>
    <col min="4" max="5" width="18.625" style="1" customWidth="1"/>
    <col min="6" max="6" width="9.625" style="1" customWidth="1"/>
    <col min="7" max="7" width="12.625" style="1" customWidth="1"/>
    <col min="8" max="8" width="5.625" style="1" customWidth="1"/>
    <col min="9" max="9" width="9.625" style="1" customWidth="1"/>
    <col min="10" max="10" width="10.625" style="1" customWidth="1"/>
    <col min="11" max="11" width="4.625" style="1" customWidth="1"/>
    <col min="12" max="16384" width="9" style="1"/>
  </cols>
  <sheetData>
    <row r="1" spans="1:11" ht="30" customHeight="1" x14ac:dyDescent="0.15">
      <c r="A1" s="83"/>
      <c r="B1" s="84" t="s">
        <v>39</v>
      </c>
      <c r="C1" s="83"/>
      <c r="D1" s="83"/>
      <c r="E1" s="83"/>
      <c r="F1" s="83"/>
      <c r="G1" s="83"/>
      <c r="H1" s="83"/>
      <c r="I1" s="83"/>
      <c r="J1" s="189" t="s">
        <v>195</v>
      </c>
      <c r="K1" s="83"/>
    </row>
    <row r="2" spans="1:11" s="91" customFormat="1" ht="15" customHeight="1" x14ac:dyDescent="0.15">
      <c r="A2" s="85"/>
      <c r="B2" s="86" t="s">
        <v>40</v>
      </c>
      <c r="C2" s="87" t="s">
        <v>41</v>
      </c>
      <c r="D2" s="87" t="s">
        <v>42</v>
      </c>
      <c r="E2" s="87" t="s">
        <v>43</v>
      </c>
      <c r="F2" s="87" t="s">
        <v>62</v>
      </c>
      <c r="G2" s="88" t="s">
        <v>63</v>
      </c>
      <c r="H2" s="89" t="s">
        <v>44</v>
      </c>
      <c r="I2" s="87" t="s">
        <v>64</v>
      </c>
      <c r="J2" s="90" t="s">
        <v>65</v>
      </c>
      <c r="K2" s="85"/>
    </row>
    <row r="3" spans="1:11" s="99" customFormat="1" ht="30" customHeight="1" x14ac:dyDescent="0.15">
      <c r="A3" s="92"/>
      <c r="B3" s="93"/>
      <c r="C3" s="94"/>
      <c r="D3" s="94"/>
      <c r="E3" s="94"/>
      <c r="F3" s="94"/>
      <c r="G3" s="95"/>
      <c r="H3" s="96"/>
      <c r="I3" s="97"/>
      <c r="J3" s="98"/>
      <c r="K3" s="92"/>
    </row>
    <row r="4" spans="1:11" ht="15" customHeight="1" x14ac:dyDescent="0.15">
      <c r="A4" s="83"/>
      <c r="B4" s="83"/>
      <c r="C4" s="83"/>
      <c r="D4" s="83"/>
      <c r="E4" s="83"/>
      <c r="F4" s="83"/>
      <c r="G4" s="83"/>
      <c r="H4" s="83"/>
      <c r="I4" s="83"/>
      <c r="J4" s="83"/>
      <c r="K4" s="83"/>
    </row>
    <row r="5" spans="1:11" ht="15" customHeight="1" x14ac:dyDescent="0.15">
      <c r="A5" s="83"/>
      <c r="B5" s="83" t="s">
        <v>45</v>
      </c>
      <c r="C5" s="83"/>
      <c r="D5" s="83"/>
      <c r="E5" s="83"/>
      <c r="F5" s="83"/>
      <c r="G5" s="83"/>
      <c r="H5" s="83"/>
      <c r="I5" s="83"/>
      <c r="J5" s="83"/>
      <c r="K5" s="83"/>
    </row>
    <row r="6" spans="1:11" ht="17.100000000000001" customHeight="1" x14ac:dyDescent="0.15">
      <c r="A6" s="83"/>
      <c r="B6" s="100"/>
      <c r="C6" s="101"/>
      <c r="D6" s="101"/>
      <c r="E6" s="101"/>
      <c r="F6" s="101"/>
      <c r="G6" s="101"/>
      <c r="H6" s="101"/>
      <c r="I6" s="101"/>
      <c r="J6" s="101"/>
      <c r="K6" s="102"/>
    </row>
    <row r="7" spans="1:11" ht="17.100000000000001" customHeight="1" x14ac:dyDescent="0.15">
      <c r="A7" s="83"/>
      <c r="B7" s="103"/>
      <c r="C7" s="104"/>
      <c r="D7" s="104"/>
      <c r="E7" s="104"/>
      <c r="F7" s="104"/>
      <c r="G7" s="104"/>
      <c r="H7" s="104"/>
      <c r="I7" s="104"/>
      <c r="J7" s="104"/>
      <c r="K7" s="102"/>
    </row>
    <row r="8" spans="1:11" ht="17.100000000000001" customHeight="1" x14ac:dyDescent="0.15">
      <c r="A8" s="83"/>
      <c r="B8" s="105"/>
      <c r="C8" s="106"/>
      <c r="D8" s="106"/>
      <c r="E8" s="106"/>
      <c r="F8" s="106"/>
      <c r="G8" s="106"/>
      <c r="H8" s="106"/>
      <c r="I8" s="106"/>
      <c r="J8" s="106"/>
      <c r="K8" s="102"/>
    </row>
    <row r="9" spans="1:11" ht="15.95" customHeight="1" x14ac:dyDescent="0.15">
      <c r="A9" s="83"/>
      <c r="B9" s="83"/>
      <c r="C9" s="83"/>
      <c r="D9" s="83"/>
      <c r="E9" s="83"/>
      <c r="F9" s="83"/>
      <c r="G9" s="83"/>
      <c r="H9" s="83"/>
      <c r="I9" s="83"/>
      <c r="J9" s="83"/>
      <c r="K9" s="83"/>
    </row>
    <row r="10" spans="1:11" ht="15.95" customHeight="1" x14ac:dyDescent="0.15">
      <c r="A10" s="83"/>
      <c r="B10" s="83"/>
      <c r="C10" s="83"/>
      <c r="D10" s="83"/>
      <c r="E10" s="83"/>
      <c r="F10" s="83"/>
      <c r="G10" s="83"/>
      <c r="H10" s="83"/>
      <c r="I10" s="83"/>
      <c r="J10" s="83"/>
      <c r="K10" s="83"/>
    </row>
    <row r="11" spans="1:11" ht="15.95" customHeight="1" x14ac:dyDescent="0.15">
      <c r="A11" s="83"/>
      <c r="B11" s="92" t="s">
        <v>46</v>
      </c>
      <c r="C11" s="83"/>
      <c r="D11" s="83"/>
      <c r="E11" s="83"/>
      <c r="F11" s="83"/>
      <c r="G11" s="83"/>
      <c r="H11" s="83"/>
      <c r="I11" s="83"/>
      <c r="J11" s="83"/>
      <c r="K11" s="83"/>
    </row>
    <row r="12" spans="1:11" ht="15.95" customHeight="1" x14ac:dyDescent="0.15">
      <c r="A12" s="83"/>
      <c r="B12" s="107" t="s">
        <v>47</v>
      </c>
      <c r="C12" s="83"/>
      <c r="D12" s="83"/>
      <c r="E12" s="83"/>
      <c r="F12" s="83"/>
      <c r="G12" s="83"/>
      <c r="H12" s="83"/>
      <c r="I12" s="83"/>
      <c r="J12" s="83"/>
      <c r="K12" s="83"/>
    </row>
    <row r="13" spans="1:11" ht="15.95" customHeight="1" x14ac:dyDescent="0.15">
      <c r="A13" s="83"/>
      <c r="B13" s="107" t="s">
        <v>48</v>
      </c>
      <c r="C13" s="83"/>
      <c r="D13" s="83"/>
      <c r="E13" s="83"/>
      <c r="F13" s="83"/>
      <c r="G13" s="83"/>
      <c r="H13" s="83"/>
      <c r="I13" s="83"/>
      <c r="J13" s="83"/>
      <c r="K13" s="83"/>
    </row>
    <row r="14" spans="1:11" ht="15.95" customHeight="1" x14ac:dyDescent="0.15">
      <c r="A14" s="83"/>
      <c r="B14" s="107" t="s">
        <v>49</v>
      </c>
      <c r="C14" s="83"/>
      <c r="D14" s="83"/>
      <c r="E14" s="83"/>
      <c r="F14" s="83"/>
      <c r="G14" s="83"/>
      <c r="H14" s="83"/>
      <c r="I14" s="83"/>
      <c r="J14" s="83"/>
      <c r="K14" s="83"/>
    </row>
    <row r="15" spans="1:11" ht="15.95" customHeight="1" x14ac:dyDescent="0.15">
      <c r="A15" s="83"/>
      <c r="B15" s="107" t="s">
        <v>50</v>
      </c>
      <c r="C15" s="83"/>
      <c r="D15" s="83"/>
      <c r="E15" s="83"/>
      <c r="F15" s="83"/>
      <c r="G15" s="83"/>
      <c r="H15" s="83"/>
      <c r="I15" s="83"/>
      <c r="J15" s="83"/>
      <c r="K15" s="83"/>
    </row>
    <row r="16" spans="1:11" ht="15.95" customHeight="1" x14ac:dyDescent="0.15">
      <c r="A16" s="83"/>
      <c r="B16" s="107" t="s">
        <v>51</v>
      </c>
      <c r="C16" s="83"/>
      <c r="D16" s="83"/>
      <c r="E16" s="83"/>
      <c r="F16" s="83"/>
      <c r="G16" s="83"/>
      <c r="H16" s="83"/>
      <c r="I16" s="83"/>
      <c r="J16" s="83"/>
      <c r="K16" s="83"/>
    </row>
    <row r="17" spans="1:11" ht="15.95" customHeight="1" x14ac:dyDescent="0.15">
      <c r="A17" s="83"/>
      <c r="B17" s="107" t="s">
        <v>52</v>
      </c>
      <c r="C17" s="83"/>
      <c r="D17" s="83"/>
      <c r="E17" s="83"/>
      <c r="F17" s="83"/>
      <c r="G17" s="83"/>
      <c r="H17" s="83"/>
      <c r="I17" s="83"/>
      <c r="J17" s="83"/>
      <c r="K17" s="83"/>
    </row>
    <row r="18" spans="1:11" ht="15.95" customHeight="1" x14ac:dyDescent="0.15">
      <c r="A18" s="83"/>
      <c r="B18" s="107" t="s">
        <v>53</v>
      </c>
      <c r="C18" s="83"/>
      <c r="D18" s="83"/>
      <c r="E18" s="83"/>
      <c r="F18" s="83"/>
      <c r="G18" s="83"/>
      <c r="H18" s="83"/>
      <c r="I18" s="83"/>
      <c r="J18" s="83"/>
      <c r="K18" s="83"/>
    </row>
    <row r="19" spans="1:11" ht="15.95" customHeight="1" x14ac:dyDescent="0.15">
      <c r="A19" s="83"/>
      <c r="B19" s="83"/>
      <c r="C19" s="83"/>
      <c r="D19" s="83"/>
      <c r="E19" s="83"/>
      <c r="F19" s="83"/>
      <c r="G19" s="83"/>
      <c r="H19" s="83"/>
      <c r="I19" s="83"/>
      <c r="J19" s="83"/>
      <c r="K19" s="83"/>
    </row>
    <row r="20" spans="1:11" ht="15.95" customHeight="1" x14ac:dyDescent="0.15">
      <c r="A20" s="83"/>
      <c r="B20" s="92" t="s">
        <v>54</v>
      </c>
      <c r="C20" s="83"/>
      <c r="D20" s="83"/>
      <c r="E20" s="83"/>
      <c r="F20" s="83"/>
      <c r="G20" s="83"/>
      <c r="H20" s="83"/>
      <c r="I20" s="83"/>
      <c r="J20" s="83"/>
      <c r="K20" s="83"/>
    </row>
    <row r="21" spans="1:11" ht="15.95" customHeight="1" x14ac:dyDescent="0.15">
      <c r="A21" s="83"/>
      <c r="B21" s="107" t="s">
        <v>55</v>
      </c>
      <c r="C21" s="83"/>
      <c r="D21" s="83"/>
      <c r="E21" s="83"/>
      <c r="F21" s="83"/>
      <c r="G21" s="83"/>
      <c r="H21" s="83"/>
      <c r="I21" s="83"/>
      <c r="J21" s="83"/>
      <c r="K21" s="83"/>
    </row>
    <row r="22" spans="1:11" ht="15.95" customHeight="1" x14ac:dyDescent="0.15">
      <c r="A22" s="83"/>
      <c r="B22" s="107" t="s">
        <v>56</v>
      </c>
      <c r="C22" s="83"/>
      <c r="D22" s="83"/>
      <c r="E22" s="83"/>
      <c r="F22" s="83"/>
      <c r="G22" s="83"/>
      <c r="H22" s="83"/>
      <c r="I22" s="83"/>
      <c r="J22" s="83"/>
      <c r="K22" s="83"/>
    </row>
    <row r="23" spans="1:11" ht="15.95" customHeight="1" x14ac:dyDescent="0.15">
      <c r="A23" s="83"/>
      <c r="B23" s="107" t="s">
        <v>57</v>
      </c>
      <c r="C23" s="83"/>
      <c r="D23" s="83"/>
      <c r="E23" s="83"/>
      <c r="F23" s="83"/>
      <c r="G23" s="83"/>
      <c r="H23" s="83"/>
      <c r="I23" s="83"/>
      <c r="J23" s="83"/>
      <c r="K23" s="83"/>
    </row>
    <row r="24" spans="1:11" ht="15.95" customHeight="1" x14ac:dyDescent="0.15">
      <c r="A24" s="83"/>
      <c r="B24" s="83"/>
      <c r="C24" s="83"/>
      <c r="D24" s="83"/>
      <c r="E24" s="83"/>
      <c r="F24" s="83"/>
      <c r="G24" s="83"/>
      <c r="H24" s="83"/>
      <c r="I24" s="83"/>
      <c r="J24" s="83"/>
      <c r="K24" s="83"/>
    </row>
    <row r="25" spans="1:11" ht="15.95" customHeight="1" x14ac:dyDescent="0.15">
      <c r="A25" s="83"/>
      <c r="B25" s="92" t="s">
        <v>58</v>
      </c>
      <c r="C25" s="83"/>
      <c r="D25" s="83"/>
      <c r="E25" s="83"/>
      <c r="F25" s="83"/>
      <c r="G25" s="83"/>
      <c r="H25" s="83"/>
      <c r="I25" s="83"/>
      <c r="J25" s="83"/>
      <c r="K25" s="83"/>
    </row>
    <row r="26" spans="1:11" ht="15.95" customHeight="1" x14ac:dyDescent="0.15">
      <c r="A26" s="83"/>
      <c r="B26" s="107" t="s">
        <v>59</v>
      </c>
      <c r="C26" s="83"/>
      <c r="D26" s="83"/>
      <c r="E26" s="83"/>
      <c r="F26" s="83"/>
      <c r="G26" s="83"/>
      <c r="H26" s="83"/>
      <c r="I26" s="83"/>
      <c r="J26" s="83"/>
      <c r="K26" s="83"/>
    </row>
    <row r="27" spans="1:11" ht="15.95" customHeight="1" x14ac:dyDescent="0.15">
      <c r="A27" s="83"/>
      <c r="B27" s="107" t="s">
        <v>60</v>
      </c>
      <c r="C27" s="83"/>
      <c r="D27" s="83"/>
      <c r="E27" s="83"/>
      <c r="F27" s="83"/>
      <c r="G27" s="83"/>
      <c r="H27" s="83"/>
      <c r="I27" s="83"/>
      <c r="J27" s="83"/>
      <c r="K27" s="83"/>
    </row>
    <row r="28" spans="1:11" ht="15.95" customHeight="1" x14ac:dyDescent="0.15">
      <c r="A28" s="83"/>
      <c r="B28" s="107" t="s">
        <v>61</v>
      </c>
      <c r="C28" s="83"/>
      <c r="D28" s="83"/>
      <c r="E28" s="83"/>
      <c r="F28" s="83"/>
      <c r="G28" s="83"/>
      <c r="H28" s="83"/>
      <c r="I28" s="83"/>
      <c r="J28" s="83"/>
      <c r="K28" s="83"/>
    </row>
    <row r="29" spans="1:11" ht="15.95" customHeight="1" x14ac:dyDescent="0.15">
      <c r="A29" s="83"/>
      <c r="B29" s="83"/>
      <c r="C29" s="83"/>
      <c r="D29" s="83"/>
      <c r="E29" s="83"/>
      <c r="F29" s="83"/>
      <c r="G29" s="83"/>
      <c r="H29" s="83"/>
      <c r="I29" s="83"/>
      <c r="J29" s="83"/>
      <c r="K29" s="83"/>
    </row>
    <row r="30" spans="1:11" ht="15.95" customHeight="1" x14ac:dyDescent="0.15">
      <c r="A30" s="83"/>
      <c r="B30" s="83"/>
      <c r="C30" s="83"/>
      <c r="D30" s="83"/>
      <c r="E30" s="83"/>
      <c r="F30" s="83"/>
      <c r="G30" s="83"/>
      <c r="H30" s="83"/>
      <c r="I30" s="83"/>
      <c r="J30" s="83"/>
      <c r="K30" s="83"/>
    </row>
    <row r="31" spans="1:11" ht="15.95" customHeight="1" x14ac:dyDescent="0.15">
      <c r="A31" s="83"/>
      <c r="B31" s="83"/>
      <c r="C31" s="83"/>
      <c r="D31" s="83"/>
      <c r="E31" s="83"/>
      <c r="F31" s="83"/>
      <c r="G31" s="83"/>
      <c r="H31" s="83"/>
      <c r="I31" s="83"/>
      <c r="J31" s="83"/>
      <c r="K31" s="83"/>
    </row>
    <row r="32" spans="1:11" ht="15.95" customHeight="1" x14ac:dyDescent="0.15">
      <c r="A32" s="83"/>
      <c r="B32" s="83"/>
      <c r="C32" s="83"/>
      <c r="D32" s="83"/>
      <c r="E32" s="83"/>
      <c r="F32" s="83"/>
      <c r="G32" s="83"/>
      <c r="H32" s="83"/>
      <c r="I32" s="83"/>
      <c r="J32" s="83"/>
      <c r="K32" s="83"/>
    </row>
  </sheetData>
  <sheetProtection algorithmName="SHA-512" hashValue="GEC4ZmvfbxwkMjQrU5hcyhyAY0lWh1v4NieeMHNMFqocVvL3xeLaF4Qgy3MRnzQ85TzYGVyJXXlKZQCazig9Qw==" saltValue="CCPXmEaj0WOlprrYA/0KKw==" spinCount="100000" sheet="1" objects="1" scenarios="1"/>
  <phoneticPr fontId="2"/>
  <pageMargins left="0.98425196850393704" right="0.78740157480314965" top="0.98425196850393704" bottom="0.98425196850393704" header="0.51181102362204722" footer="0.51181102362204722"/>
  <pageSetup paperSize="9" scale="90" orientation="landscape" r:id="rId1"/>
  <headerFooter alignWithMargins="0">
    <oddHeader>&amp;L株式会社山陽メディアネット　御中</oddHead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U57"/>
  <sheetViews>
    <sheetView zoomScale="90" workbookViewId="0">
      <selection activeCell="C10" sqref="C10"/>
    </sheetView>
  </sheetViews>
  <sheetFormatPr defaultRowHeight="14.25" x14ac:dyDescent="0.15"/>
  <cols>
    <col min="1" max="1" width="15.625" style="147" customWidth="1"/>
    <col min="2" max="19" width="7.625" style="148" customWidth="1"/>
    <col min="20" max="20" width="3.625" style="148" customWidth="1"/>
    <col min="21" max="21" width="2.625" style="148" customWidth="1"/>
    <col min="22" max="16384" width="9" style="148"/>
  </cols>
  <sheetData>
    <row r="1" spans="1:21" ht="15" customHeight="1" x14ac:dyDescent="0.15">
      <c r="U1" s="192" t="s">
        <v>590</v>
      </c>
    </row>
    <row r="2" spans="1:21" s="21" customFormat="1" ht="15" customHeight="1" x14ac:dyDescent="0.15">
      <c r="A2" s="147"/>
      <c r="B2" s="148"/>
      <c r="C2" s="148"/>
      <c r="D2" s="148"/>
      <c r="E2" s="148"/>
      <c r="F2" s="148"/>
      <c r="G2" s="148"/>
      <c r="H2" s="148"/>
      <c r="I2" s="148"/>
      <c r="J2" s="148"/>
      <c r="K2" s="148"/>
      <c r="L2" s="148"/>
      <c r="M2" s="148"/>
      <c r="N2" s="148"/>
      <c r="O2" s="148"/>
      <c r="P2" s="148"/>
      <c r="Q2" s="148"/>
      <c r="R2" s="148"/>
      <c r="S2" s="148"/>
      <c r="T2" s="148"/>
      <c r="U2" s="25" t="s">
        <v>182</v>
      </c>
    </row>
    <row r="3" spans="1:21" ht="15" customHeight="1" x14ac:dyDescent="0.15">
      <c r="U3" s="149"/>
    </row>
    <row r="4" spans="1:21" ht="5.0999999999999996" customHeight="1" x14ac:dyDescent="0.15"/>
    <row r="5" spans="1:21" ht="15" customHeight="1" x14ac:dyDescent="0.15">
      <c r="U5" s="135" t="s">
        <v>191</v>
      </c>
    </row>
    <row r="6" spans="1:21" s="152" customFormat="1" ht="15" customHeight="1" x14ac:dyDescent="0.15">
      <c r="A6" s="150" t="s">
        <v>164</v>
      </c>
      <c r="B6" s="151"/>
      <c r="C6" s="151"/>
      <c r="U6" s="136" t="s">
        <v>192</v>
      </c>
    </row>
    <row r="7" spans="1:21" s="152" customFormat="1" ht="15" customHeight="1" x14ac:dyDescent="0.15">
      <c r="A7" s="153"/>
      <c r="U7" s="137" t="s">
        <v>193</v>
      </c>
    </row>
    <row r="8" spans="1:21" s="21" customFormat="1" ht="20.100000000000001" customHeight="1" x14ac:dyDescent="0.15">
      <c r="A8" s="154"/>
      <c r="B8" s="155" t="s">
        <v>183</v>
      </c>
      <c r="C8" s="156" t="s">
        <v>184</v>
      </c>
      <c r="D8" s="155" t="s">
        <v>166</v>
      </c>
      <c r="E8" s="156" t="s">
        <v>184</v>
      </c>
      <c r="F8" s="155" t="s">
        <v>167</v>
      </c>
      <c r="G8" s="156" t="s">
        <v>184</v>
      </c>
      <c r="H8" s="155" t="s">
        <v>168</v>
      </c>
      <c r="I8" s="156" t="s">
        <v>184</v>
      </c>
      <c r="J8" s="155" t="s">
        <v>169</v>
      </c>
      <c r="K8" s="156" t="s">
        <v>184</v>
      </c>
      <c r="L8" s="155"/>
      <c r="M8" s="156"/>
      <c r="N8" s="155"/>
      <c r="O8" s="156"/>
      <c r="P8" s="155" t="s">
        <v>170</v>
      </c>
      <c r="Q8" s="156" t="s">
        <v>184</v>
      </c>
      <c r="R8" s="155" t="s">
        <v>171</v>
      </c>
      <c r="S8" s="156" t="s">
        <v>185</v>
      </c>
      <c r="T8" s="288" t="s">
        <v>78</v>
      </c>
    </row>
    <row r="9" spans="1:21" s="160" customFormat="1" ht="20.100000000000001" customHeight="1" x14ac:dyDescent="0.15">
      <c r="A9" s="157" t="s">
        <v>77</v>
      </c>
      <c r="B9" s="71" t="s">
        <v>172</v>
      </c>
      <c r="C9" s="158" t="s">
        <v>186</v>
      </c>
      <c r="D9" s="71" t="s">
        <v>173</v>
      </c>
      <c r="E9" s="159" t="s">
        <v>186</v>
      </c>
      <c r="F9" s="71" t="s">
        <v>173</v>
      </c>
      <c r="G9" s="159" t="s">
        <v>186</v>
      </c>
      <c r="H9" s="71" t="s">
        <v>173</v>
      </c>
      <c r="I9" s="159" t="s">
        <v>186</v>
      </c>
      <c r="J9" s="71" t="s">
        <v>173</v>
      </c>
      <c r="K9" s="159" t="s">
        <v>186</v>
      </c>
      <c r="L9" s="71"/>
      <c r="M9" s="159"/>
      <c r="N9" s="71"/>
      <c r="O9" s="159"/>
      <c r="P9" s="71" t="s">
        <v>173</v>
      </c>
      <c r="Q9" s="159" t="s">
        <v>186</v>
      </c>
      <c r="R9" s="71" t="s">
        <v>173</v>
      </c>
      <c r="S9" s="159" t="s">
        <v>186</v>
      </c>
      <c r="T9" s="157"/>
    </row>
    <row r="10" spans="1:21" s="145" customFormat="1" ht="20.100000000000001" customHeight="1" x14ac:dyDescent="0.15">
      <c r="A10" s="243" t="s">
        <v>211</v>
      </c>
      <c r="B10" s="167">
        <f>松山2・東温・伊予・上浮穴!C15</f>
        <v>59720</v>
      </c>
      <c r="C10" s="179">
        <f>松山2・東温・伊予・上浮穴!D15</f>
        <v>0</v>
      </c>
      <c r="D10" s="168">
        <f>松山2・東温・伊予・上浮穴!G15</f>
        <v>13180</v>
      </c>
      <c r="E10" s="181">
        <f>松山2・東温・伊予・上浮穴!H15</f>
        <v>0</v>
      </c>
      <c r="F10" s="168">
        <f>松山2・東温・伊予・上浮穴!K15</f>
        <v>14020</v>
      </c>
      <c r="G10" s="181">
        <f>松山2・東温・伊予・上浮穴!L15</f>
        <v>0</v>
      </c>
      <c r="H10" s="168">
        <f>松山2・東温・伊予・上浮穴!O15</f>
        <v>2690</v>
      </c>
      <c r="I10" s="181">
        <f>松山2・東温・伊予・上浮穴!P15</f>
        <v>0</v>
      </c>
      <c r="J10" s="168">
        <f>松山2・東温・伊予・上浮穴!S15</f>
        <v>1910</v>
      </c>
      <c r="K10" s="181">
        <f>松山2・東温・伊予・上浮穴!T15</f>
        <v>0</v>
      </c>
      <c r="L10" s="169"/>
      <c r="M10" s="170"/>
      <c r="N10" s="169"/>
      <c r="O10" s="170"/>
      <c r="P10" s="168">
        <f>松山2・東温・伊予・上浮穴!AA15</f>
        <v>4650</v>
      </c>
      <c r="Q10" s="181">
        <f>松山2・東温・伊予・上浮穴!AB15</f>
        <v>0</v>
      </c>
      <c r="R10" s="290">
        <f>B10+D10+F10+H10+J10+P10</f>
        <v>96170</v>
      </c>
      <c r="S10" s="180">
        <f>C10+E10+G10+I10+K10+Q10</f>
        <v>0</v>
      </c>
      <c r="T10" s="185" t="s">
        <v>352</v>
      </c>
    </row>
    <row r="11" spans="1:21" s="145" customFormat="1" ht="20.100000000000001" customHeight="1" x14ac:dyDescent="0.15">
      <c r="A11" s="246" t="s">
        <v>190</v>
      </c>
      <c r="B11" s="167">
        <f>今治・越智!C37</f>
        <v>16520</v>
      </c>
      <c r="C11" s="179">
        <f>今治・越智!D37</f>
        <v>0</v>
      </c>
      <c r="D11" s="168">
        <f>今治・越智!G37</f>
        <v>7180</v>
      </c>
      <c r="E11" s="181">
        <f>今治・越智!H37</f>
        <v>0</v>
      </c>
      <c r="F11" s="168">
        <f>今治・越智!K37</f>
        <v>6030</v>
      </c>
      <c r="G11" s="181">
        <f>今治・越智!L37</f>
        <v>0</v>
      </c>
      <c r="H11" s="168">
        <f>今治・越智!O37</f>
        <v>1610</v>
      </c>
      <c r="I11" s="181">
        <f>今治・越智!P37</f>
        <v>0</v>
      </c>
      <c r="J11" s="168">
        <f>今治・越智!S37</f>
        <v>370</v>
      </c>
      <c r="K11" s="181">
        <f>今治・越智!T37</f>
        <v>0</v>
      </c>
      <c r="L11" s="169"/>
      <c r="M11" s="170"/>
      <c r="N11" s="169"/>
      <c r="O11" s="170"/>
      <c r="P11" s="168">
        <f>今治・越智!AA37</f>
        <v>1310</v>
      </c>
      <c r="Q11" s="181">
        <f>今治・越智!AB37</f>
        <v>0</v>
      </c>
      <c r="R11" s="168">
        <f t="shared" ref="R11:R27" si="0">B11+D11+F11+H11+J11+P11</f>
        <v>33020</v>
      </c>
      <c r="S11" s="181">
        <f t="shared" ref="S11:S27" si="1">C11+E11+G11+I11+K11+Q11</f>
        <v>0</v>
      </c>
      <c r="T11" s="186">
        <v>6</v>
      </c>
    </row>
    <row r="12" spans="1:21" s="145" customFormat="1" ht="20.100000000000001" customHeight="1" x14ac:dyDescent="0.15">
      <c r="A12" s="246" t="s">
        <v>179</v>
      </c>
      <c r="B12" s="167">
        <f>宇和島・北宇和・南宇和!C16</f>
        <v>12740</v>
      </c>
      <c r="C12" s="179">
        <f>宇和島・北宇和・南宇和!D16</f>
        <v>0</v>
      </c>
      <c r="D12" s="168">
        <f>宇和島・北宇和・南宇和!G16</f>
        <v>1510</v>
      </c>
      <c r="E12" s="181">
        <f>宇和島・北宇和・南宇和!H16</f>
        <v>0</v>
      </c>
      <c r="F12" s="168">
        <f>宇和島・北宇和・南宇和!K16</f>
        <v>810</v>
      </c>
      <c r="G12" s="181">
        <f>宇和島・北宇和・南宇和!L16</f>
        <v>0</v>
      </c>
      <c r="H12" s="168">
        <f>宇和島・北宇和・南宇和!O16</f>
        <v>170</v>
      </c>
      <c r="I12" s="181">
        <f>宇和島・北宇和・南宇和!P16</f>
        <v>0</v>
      </c>
      <c r="J12" s="168">
        <f>宇和島・北宇和・南宇和!S16</f>
        <v>440</v>
      </c>
      <c r="K12" s="181">
        <f>宇和島・北宇和・南宇和!T16</f>
        <v>0</v>
      </c>
      <c r="L12" s="169"/>
      <c r="M12" s="170"/>
      <c r="N12" s="169"/>
      <c r="O12" s="170"/>
      <c r="P12" s="168">
        <f>宇和島・北宇和・南宇和!AA16</f>
        <v>370</v>
      </c>
      <c r="Q12" s="181">
        <f>宇和島・北宇和・南宇和!AB16</f>
        <v>0</v>
      </c>
      <c r="R12" s="168">
        <f t="shared" si="0"/>
        <v>16040</v>
      </c>
      <c r="S12" s="181">
        <f t="shared" si="1"/>
        <v>0</v>
      </c>
      <c r="T12" s="186">
        <v>4</v>
      </c>
    </row>
    <row r="13" spans="1:21" s="145" customFormat="1" ht="20.100000000000001" customHeight="1" x14ac:dyDescent="0.15">
      <c r="A13" s="244" t="s">
        <v>419</v>
      </c>
      <c r="B13" s="161">
        <f>喜多・大洲・八幡浜・西宇和・西予!C30</f>
        <v>5710</v>
      </c>
      <c r="C13" s="177">
        <f>喜多・大洲・八幡浜・西宇和・西予!D30</f>
        <v>0</v>
      </c>
      <c r="D13" s="171">
        <f>喜多・大洲・八幡浜・西宇和・西予!G30</f>
        <v>900</v>
      </c>
      <c r="E13" s="183">
        <f>喜多・大洲・八幡浜・西宇和・西予!H30</f>
        <v>0</v>
      </c>
      <c r="F13" s="171">
        <f>喜多・大洲・八幡浜・西宇和・西予!K30</f>
        <v>510</v>
      </c>
      <c r="G13" s="183">
        <f>喜多・大洲・八幡浜・西宇和・西予!L30</f>
        <v>0</v>
      </c>
      <c r="H13" s="171">
        <f>喜多・大洲・八幡浜・西宇和・西予!O30</f>
        <v>170</v>
      </c>
      <c r="I13" s="183">
        <f>喜多・大洲・八幡浜・西宇和・西予!P30</f>
        <v>0</v>
      </c>
      <c r="J13" s="171">
        <f>喜多・大洲・八幡浜・西宇和・西予!S30</f>
        <v>50</v>
      </c>
      <c r="K13" s="183">
        <f>喜多・大洲・八幡浜・西宇和・西予!T30</f>
        <v>0</v>
      </c>
      <c r="L13" s="163"/>
      <c r="M13" s="162"/>
      <c r="N13" s="163"/>
      <c r="O13" s="162"/>
      <c r="P13" s="171">
        <f>喜多・大洲・八幡浜・西宇和・西予!AA30</f>
        <v>220</v>
      </c>
      <c r="Q13" s="183">
        <f>喜多・大洲・八幡浜・西宇和・西予!AB30</f>
        <v>0</v>
      </c>
      <c r="R13" s="168">
        <f t="shared" si="0"/>
        <v>7560</v>
      </c>
      <c r="S13" s="181">
        <f t="shared" si="1"/>
        <v>0</v>
      </c>
      <c r="T13" s="188">
        <v>3</v>
      </c>
    </row>
    <row r="14" spans="1:21" s="145" customFormat="1" ht="20.100000000000001" customHeight="1" x14ac:dyDescent="0.15">
      <c r="A14" s="246" t="s">
        <v>188</v>
      </c>
      <c r="B14" s="167">
        <f>四国中央・新居浜・西条!C23</f>
        <v>9470</v>
      </c>
      <c r="C14" s="179">
        <f>四国中央・新居浜・西条!D23</f>
        <v>0</v>
      </c>
      <c r="D14" s="168">
        <f>四国中央・新居浜・西条!G23</f>
        <v>5280</v>
      </c>
      <c r="E14" s="181">
        <f>四国中央・新居浜・西条!H23</f>
        <v>0</v>
      </c>
      <c r="F14" s="168">
        <f>四国中央・新居浜・西条!K23</f>
        <v>5950</v>
      </c>
      <c r="G14" s="181">
        <f>四国中央・新居浜・西条!L23</f>
        <v>0</v>
      </c>
      <c r="H14" s="168">
        <f>四国中央・新居浜・西条!O23</f>
        <v>1470</v>
      </c>
      <c r="I14" s="181">
        <f>四国中央・新居浜・西条!P23</f>
        <v>0</v>
      </c>
      <c r="J14" s="168">
        <f>四国中央・新居浜・西条!S23</f>
        <v>170</v>
      </c>
      <c r="K14" s="181">
        <f>四国中央・新居浜・西条!T23</f>
        <v>0</v>
      </c>
      <c r="L14" s="169"/>
      <c r="M14" s="170"/>
      <c r="N14" s="169"/>
      <c r="O14" s="170"/>
      <c r="P14" s="168">
        <f>四国中央・新居浜・西条!AA23</f>
        <v>700</v>
      </c>
      <c r="Q14" s="181">
        <f>四国中央・新居浜・西条!AB23</f>
        <v>0</v>
      </c>
      <c r="R14" s="168">
        <f t="shared" si="0"/>
        <v>23040</v>
      </c>
      <c r="S14" s="181">
        <f t="shared" si="1"/>
        <v>0</v>
      </c>
      <c r="T14" s="186">
        <v>5</v>
      </c>
    </row>
    <row r="15" spans="1:21" s="145" customFormat="1" ht="20.100000000000001" customHeight="1" x14ac:dyDescent="0.15">
      <c r="A15" s="246" t="s">
        <v>189</v>
      </c>
      <c r="B15" s="167">
        <f>四国中央・新居浜・西条!C34</f>
        <v>10560</v>
      </c>
      <c r="C15" s="179">
        <f>四国中央・新居浜・西条!D34</f>
        <v>0</v>
      </c>
      <c r="D15" s="168">
        <f>四国中央・新居浜・西条!G34</f>
        <v>5930</v>
      </c>
      <c r="E15" s="181">
        <f>四国中央・新居浜・西条!H34</f>
        <v>0</v>
      </c>
      <c r="F15" s="168">
        <f>四国中央・新居浜・西条!K34</f>
        <v>2430</v>
      </c>
      <c r="G15" s="181">
        <f>四国中央・新居浜・西条!L34</f>
        <v>0</v>
      </c>
      <c r="H15" s="168">
        <f>四国中央・新居浜・西条!O34</f>
        <v>1210</v>
      </c>
      <c r="I15" s="181">
        <f>四国中央・新居浜・西条!P34</f>
        <v>0</v>
      </c>
      <c r="J15" s="168">
        <f>四国中央・新居浜・西条!S34</f>
        <v>140</v>
      </c>
      <c r="K15" s="181">
        <f>四国中央・新居浜・西条!T34</f>
        <v>0</v>
      </c>
      <c r="L15" s="169"/>
      <c r="M15" s="170"/>
      <c r="N15" s="169"/>
      <c r="O15" s="170"/>
      <c r="P15" s="168">
        <f>四国中央・新居浜・西条!AA34</f>
        <v>510</v>
      </c>
      <c r="Q15" s="181">
        <f>四国中央・新居浜・西条!AB34</f>
        <v>0</v>
      </c>
      <c r="R15" s="168">
        <f t="shared" si="0"/>
        <v>20780</v>
      </c>
      <c r="S15" s="181">
        <f t="shared" si="1"/>
        <v>0</v>
      </c>
      <c r="T15" s="186">
        <v>5</v>
      </c>
    </row>
    <row r="16" spans="1:21" s="145" customFormat="1" ht="20.100000000000001" customHeight="1" x14ac:dyDescent="0.15">
      <c r="A16" s="246" t="s">
        <v>177</v>
      </c>
      <c r="B16" s="167">
        <f>喜多・大洲・八幡浜・西宇和・西予!C23</f>
        <v>6320</v>
      </c>
      <c r="C16" s="179">
        <f>喜多・大洲・八幡浜・西宇和・西予!D23</f>
        <v>0</v>
      </c>
      <c r="D16" s="168">
        <f>喜多・大洲・八幡浜・西宇和・西予!G23</f>
        <v>1000</v>
      </c>
      <c r="E16" s="181">
        <f>喜多・大洲・八幡浜・西宇和・西予!H23</f>
        <v>0</v>
      </c>
      <c r="F16" s="168">
        <f>喜多・大洲・八幡浜・西宇和・西予!K23</f>
        <v>1170</v>
      </c>
      <c r="G16" s="181">
        <f>喜多・大洲・八幡浜・西宇和・西予!L23</f>
        <v>0</v>
      </c>
      <c r="H16" s="168">
        <f>喜多・大洲・八幡浜・西宇和・西予!O23</f>
        <v>100</v>
      </c>
      <c r="I16" s="181">
        <f>喜多・大洲・八幡浜・西宇和・西予!P23</f>
        <v>0</v>
      </c>
      <c r="J16" s="168">
        <f>喜多・大洲・八幡浜・西宇和・西予!S23</f>
        <v>90</v>
      </c>
      <c r="K16" s="181">
        <f>喜多・大洲・八幡浜・西宇和・西予!T23</f>
        <v>0</v>
      </c>
      <c r="L16" s="169"/>
      <c r="M16" s="170"/>
      <c r="N16" s="169"/>
      <c r="O16" s="170"/>
      <c r="P16" s="168">
        <f>喜多・大洲・八幡浜・西宇和・西予!AA23</f>
        <v>220</v>
      </c>
      <c r="Q16" s="181">
        <f>喜多・大洲・八幡浜・西宇和・西予!AB23</f>
        <v>0</v>
      </c>
      <c r="R16" s="168">
        <f t="shared" si="0"/>
        <v>8900</v>
      </c>
      <c r="S16" s="181">
        <f t="shared" si="1"/>
        <v>0</v>
      </c>
      <c r="T16" s="186">
        <v>3</v>
      </c>
    </row>
    <row r="17" spans="1:20" s="145" customFormat="1" ht="20.100000000000001" customHeight="1" x14ac:dyDescent="0.15">
      <c r="A17" s="246" t="s">
        <v>174</v>
      </c>
      <c r="B17" s="167">
        <f>松山2・東温・伊予・上浮穴!C29</f>
        <v>5500</v>
      </c>
      <c r="C17" s="179">
        <f>松山2・東温・伊予・上浮穴!D29</f>
        <v>0</v>
      </c>
      <c r="D17" s="168">
        <f>松山2・東温・伊予・上浮穴!G29</f>
        <v>660</v>
      </c>
      <c r="E17" s="181">
        <f>松山2・東温・伊予・上浮穴!H29</f>
        <v>0</v>
      </c>
      <c r="F17" s="168">
        <f>松山2・東温・伊予・上浮穴!K29</f>
        <v>710</v>
      </c>
      <c r="G17" s="181">
        <f>松山2・東温・伊予・上浮穴!L29</f>
        <v>0</v>
      </c>
      <c r="H17" s="168">
        <f>松山2・東温・伊予・上浮穴!O29</f>
        <v>30</v>
      </c>
      <c r="I17" s="181">
        <f>松山2・東温・伊予・上浮穴!P29</f>
        <v>0</v>
      </c>
      <c r="J17" s="168">
        <f>松山2・東温・伊予・上浮穴!S29</f>
        <v>30</v>
      </c>
      <c r="K17" s="181">
        <f>松山2・東温・伊予・上浮穴!T29</f>
        <v>0</v>
      </c>
      <c r="L17" s="169"/>
      <c r="M17" s="170"/>
      <c r="N17" s="169"/>
      <c r="O17" s="170"/>
      <c r="P17" s="168">
        <f>松山2・東温・伊予・上浮穴!AA29</f>
        <v>210</v>
      </c>
      <c r="Q17" s="181">
        <f>松山2・東温・伊予・上浮穴!AB29</f>
        <v>0</v>
      </c>
      <c r="R17" s="168">
        <f t="shared" si="0"/>
        <v>7140</v>
      </c>
      <c r="S17" s="181">
        <f t="shared" si="1"/>
        <v>0</v>
      </c>
      <c r="T17" s="186">
        <v>2</v>
      </c>
    </row>
    <row r="18" spans="1:20" s="145" customFormat="1" ht="20.100000000000001" customHeight="1" x14ac:dyDescent="0.15">
      <c r="A18" s="244" t="s">
        <v>271</v>
      </c>
      <c r="B18" s="167">
        <f>松山2・東温・伊予・上浮穴!C20</f>
        <v>4520</v>
      </c>
      <c r="C18" s="179">
        <f>松山2・東温・伊予・上浮穴!D20</f>
        <v>0</v>
      </c>
      <c r="D18" s="168">
        <f>松山2・東温・伊予・上浮穴!G20</f>
        <v>800</v>
      </c>
      <c r="E18" s="181">
        <f>松山2・東温・伊予・上浮穴!H20</f>
        <v>0</v>
      </c>
      <c r="F18" s="168">
        <f>松山2・東温・伊予・上浮穴!K20</f>
        <v>550</v>
      </c>
      <c r="G18" s="181">
        <f>松山2・東温・伊予・上浮穴!L20</f>
        <v>0</v>
      </c>
      <c r="H18" s="168">
        <f>松山2・東温・伊予・上浮穴!O20</f>
        <v>60</v>
      </c>
      <c r="I18" s="181">
        <f>松山2・東温・伊予・上浮穴!P20</f>
        <v>0</v>
      </c>
      <c r="J18" s="168">
        <f>松山2・東温・伊予・上浮穴!S20</f>
        <v>10</v>
      </c>
      <c r="K18" s="181">
        <f>松山2・東温・伊予・上浮穴!T20</f>
        <v>0</v>
      </c>
      <c r="L18" s="169"/>
      <c r="M18" s="170"/>
      <c r="N18" s="169"/>
      <c r="O18" s="170"/>
      <c r="P18" s="168">
        <f>松山2・東温・伊予・上浮穴!AA20</f>
        <v>190</v>
      </c>
      <c r="Q18" s="181">
        <f>松山2・東温・伊予・上浮穴!AB20</f>
        <v>0</v>
      </c>
      <c r="R18" s="168">
        <f t="shared" si="0"/>
        <v>6130</v>
      </c>
      <c r="S18" s="181">
        <f t="shared" si="1"/>
        <v>0</v>
      </c>
      <c r="T18" s="269">
        <v>2</v>
      </c>
    </row>
    <row r="19" spans="1:20" s="145" customFormat="1" ht="20.100000000000001" customHeight="1" x14ac:dyDescent="0.15">
      <c r="A19" s="244" t="s">
        <v>276</v>
      </c>
      <c r="B19" s="167">
        <f>喜多・大洲・八幡浜・西宇和・西予!C48</f>
        <v>6880</v>
      </c>
      <c r="C19" s="179">
        <f>喜多・大洲・八幡浜・西宇和・西予!D48</f>
        <v>0</v>
      </c>
      <c r="D19" s="168">
        <f>喜多・大洲・八幡浜・西宇和・西予!G48</f>
        <v>880</v>
      </c>
      <c r="E19" s="181">
        <f>喜多・大洲・八幡浜・西宇和・西予!H48</f>
        <v>0</v>
      </c>
      <c r="F19" s="168">
        <f>喜多・大洲・八幡浜・西宇和・西予!K48</f>
        <v>590</v>
      </c>
      <c r="G19" s="181">
        <f>喜多・大洲・八幡浜・西宇和・西予!L48</f>
        <v>0</v>
      </c>
      <c r="H19" s="168">
        <f>喜多・大洲・八幡浜・西宇和・西予!O48</f>
        <v>40</v>
      </c>
      <c r="I19" s="181">
        <f>喜多・大洲・八幡浜・西宇和・西予!P48</f>
        <v>0</v>
      </c>
      <c r="J19" s="168">
        <f>喜多・大洲・八幡浜・西宇和・西予!S48</f>
        <v>50</v>
      </c>
      <c r="K19" s="181">
        <f>喜多・大洲・八幡浜・西宇和・西予!T48</f>
        <v>0</v>
      </c>
      <c r="L19" s="169"/>
      <c r="M19" s="170"/>
      <c r="N19" s="169"/>
      <c r="O19" s="170"/>
      <c r="P19" s="168">
        <f>喜多・大洲・八幡浜・西宇和・西予!AA48</f>
        <v>170</v>
      </c>
      <c r="Q19" s="181">
        <f>喜多・大洲・八幡浜・西宇和・西予!AB48</f>
        <v>0</v>
      </c>
      <c r="R19" s="168">
        <f t="shared" si="0"/>
        <v>8610</v>
      </c>
      <c r="S19" s="181">
        <f t="shared" si="1"/>
        <v>0</v>
      </c>
      <c r="T19" s="188">
        <v>3</v>
      </c>
    </row>
    <row r="20" spans="1:20" s="145" customFormat="1" ht="20.100000000000001" customHeight="1" x14ac:dyDescent="0.15">
      <c r="A20" s="245" t="s">
        <v>281</v>
      </c>
      <c r="B20" s="270">
        <f>四国中央・新居浜・西条!C14</f>
        <v>6690</v>
      </c>
      <c r="C20" s="178">
        <f>四国中央・新居浜・西条!D14</f>
        <v>0</v>
      </c>
      <c r="D20" s="165">
        <f>四国中央・新居浜・西条!G14</f>
        <v>4100</v>
      </c>
      <c r="E20" s="182">
        <f>四国中央・新居浜・西条!H14</f>
        <v>0</v>
      </c>
      <c r="F20" s="165">
        <f>四国中央・新居浜・西条!K14</f>
        <v>6800</v>
      </c>
      <c r="G20" s="182">
        <f>四国中央・新居浜・西条!L14</f>
        <v>0</v>
      </c>
      <c r="H20" s="165">
        <f>四国中央・新居浜・西条!O14</f>
        <v>1180</v>
      </c>
      <c r="I20" s="182">
        <f>四国中央・新居浜・西条!P14</f>
        <v>0</v>
      </c>
      <c r="J20" s="165">
        <f>四国中央・新居浜・西条!S14</f>
        <v>320</v>
      </c>
      <c r="K20" s="182">
        <f>四国中央・新居浜・西条!T14</f>
        <v>0</v>
      </c>
      <c r="L20" s="166"/>
      <c r="M20" s="164"/>
      <c r="N20" s="166"/>
      <c r="O20" s="164"/>
      <c r="P20" s="165">
        <f>四国中央・新居浜・西条!AA14</f>
        <v>850</v>
      </c>
      <c r="Q20" s="182">
        <f>四国中央・新居浜・西条!AB14</f>
        <v>0</v>
      </c>
      <c r="R20" s="165">
        <f t="shared" si="0"/>
        <v>19940</v>
      </c>
      <c r="S20" s="182">
        <f t="shared" si="1"/>
        <v>0</v>
      </c>
      <c r="T20" s="187">
        <v>5</v>
      </c>
    </row>
    <row r="21" spans="1:20" s="145" customFormat="1" ht="20.100000000000001" customHeight="1" x14ac:dyDescent="0.15">
      <c r="A21" s="246" t="s">
        <v>180</v>
      </c>
      <c r="B21" s="167">
        <f>今治・越智!C43</f>
        <v>450</v>
      </c>
      <c r="C21" s="179">
        <f>今治・越智!D43</f>
        <v>0</v>
      </c>
      <c r="D21" s="168">
        <f>今治・越智!G43</f>
        <v>290</v>
      </c>
      <c r="E21" s="181">
        <f>今治・越智!H43</f>
        <v>0</v>
      </c>
      <c r="F21" s="168">
        <f>今治・越智!K43</f>
        <v>800</v>
      </c>
      <c r="G21" s="181">
        <f>今治・越智!L43</f>
        <v>0</v>
      </c>
      <c r="H21" s="168"/>
      <c r="I21" s="181"/>
      <c r="J21" s="168"/>
      <c r="K21" s="181"/>
      <c r="L21" s="169"/>
      <c r="M21" s="170"/>
      <c r="N21" s="169"/>
      <c r="O21" s="170"/>
      <c r="P21" s="168"/>
      <c r="Q21" s="180"/>
      <c r="R21" s="290">
        <f t="shared" si="0"/>
        <v>1540</v>
      </c>
      <c r="S21" s="180">
        <f t="shared" si="1"/>
        <v>0</v>
      </c>
      <c r="T21" s="291">
        <v>6</v>
      </c>
    </row>
    <row r="22" spans="1:20" s="145" customFormat="1" ht="20.100000000000001" customHeight="1" x14ac:dyDescent="0.15">
      <c r="A22" s="246" t="s">
        <v>176</v>
      </c>
      <c r="B22" s="167">
        <f>松山2・東温・伊予・上浮穴!C45</f>
        <v>1370</v>
      </c>
      <c r="C22" s="179">
        <f>松山2・東温・伊予・上浮穴!D45</f>
        <v>0</v>
      </c>
      <c r="D22" s="168">
        <f>松山2・東温・伊予・上浮穴!G45</f>
        <v>20</v>
      </c>
      <c r="E22" s="181">
        <f>松山2・東温・伊予・上浮穴!H45</f>
        <v>0</v>
      </c>
      <c r="F22" s="168">
        <f>松山2・東温・伊予・上浮穴!K45</f>
        <v>70</v>
      </c>
      <c r="G22" s="181">
        <f>松山2・東温・伊予・上浮穴!L45</f>
        <v>0</v>
      </c>
      <c r="H22" s="168"/>
      <c r="I22" s="181"/>
      <c r="J22" s="168"/>
      <c r="K22" s="181"/>
      <c r="L22" s="169"/>
      <c r="M22" s="170"/>
      <c r="N22" s="169"/>
      <c r="O22" s="170"/>
      <c r="P22" s="168">
        <f>松山2・東温・伊予・上浮穴!AA45</f>
        <v>20</v>
      </c>
      <c r="Q22" s="181">
        <f>松山2・東温・伊予・上浮穴!AB45</f>
        <v>0</v>
      </c>
      <c r="R22" s="168">
        <f t="shared" si="0"/>
        <v>1480</v>
      </c>
      <c r="S22" s="181">
        <f t="shared" si="1"/>
        <v>0</v>
      </c>
      <c r="T22" s="186">
        <v>2</v>
      </c>
    </row>
    <row r="23" spans="1:20" s="145" customFormat="1" ht="20.100000000000001" customHeight="1" x14ac:dyDescent="0.15">
      <c r="A23" s="246" t="s">
        <v>175</v>
      </c>
      <c r="B23" s="167">
        <f>松山2・東温・伊予・上浮穴!C37</f>
        <v>7330</v>
      </c>
      <c r="C23" s="179">
        <f>松山2・東温・伊予・上浮穴!D37</f>
        <v>0</v>
      </c>
      <c r="D23" s="168">
        <f>松山2・東温・伊予・上浮穴!G37</f>
        <v>1440</v>
      </c>
      <c r="E23" s="181">
        <f>松山2・東温・伊予・上浮穴!H37</f>
        <v>0</v>
      </c>
      <c r="F23" s="168">
        <f>松山2・東温・伊予・上浮穴!K37</f>
        <v>1150</v>
      </c>
      <c r="G23" s="181">
        <f>松山2・東温・伊予・上浮穴!L37</f>
        <v>0</v>
      </c>
      <c r="H23" s="168">
        <f>松山2・東温・伊予・上浮穴!O37</f>
        <v>160</v>
      </c>
      <c r="I23" s="181">
        <f>松山2・東温・伊予・上浮穴!P37</f>
        <v>0</v>
      </c>
      <c r="J23" s="168">
        <f>松山2・東温・伊予・上浮穴!S37</f>
        <v>60</v>
      </c>
      <c r="K23" s="181">
        <f>松山2・東温・伊予・上浮穴!T37</f>
        <v>0</v>
      </c>
      <c r="L23" s="169"/>
      <c r="M23" s="170"/>
      <c r="N23" s="169"/>
      <c r="O23" s="170"/>
      <c r="P23" s="168">
        <f>松山2・東温・伊予・上浮穴!AA37</f>
        <v>280</v>
      </c>
      <c r="Q23" s="181">
        <f>松山2・東温・伊予・上浮穴!AB37</f>
        <v>0</v>
      </c>
      <c r="R23" s="168">
        <f t="shared" si="0"/>
        <v>10420</v>
      </c>
      <c r="S23" s="181">
        <f t="shared" si="1"/>
        <v>0</v>
      </c>
      <c r="T23" s="186">
        <v>2</v>
      </c>
    </row>
    <row r="24" spans="1:20" s="145" customFormat="1" ht="20.100000000000001" customHeight="1" x14ac:dyDescent="0.15">
      <c r="A24" s="246" t="s">
        <v>212</v>
      </c>
      <c r="B24" s="167">
        <f>喜多・大洲・八幡浜・西宇和・西予!C11</f>
        <v>2690</v>
      </c>
      <c r="C24" s="179">
        <f>喜多・大洲・八幡浜・西宇和・西予!D11</f>
        <v>0</v>
      </c>
      <c r="D24" s="168">
        <f>喜多・大洲・八幡浜・西宇和・西予!G11</f>
        <v>160</v>
      </c>
      <c r="E24" s="181">
        <f>喜多・大洲・八幡浜・西宇和・西予!H11</f>
        <v>0</v>
      </c>
      <c r="F24" s="168">
        <f>喜多・大洲・八幡浜・西宇和・西予!K11</f>
        <v>120</v>
      </c>
      <c r="G24" s="181">
        <f>喜多・大洲・八幡浜・西宇和・西予!L11</f>
        <v>0</v>
      </c>
      <c r="H24" s="168">
        <f>喜多・大洲・八幡浜・西宇和・西予!O11</f>
        <v>50</v>
      </c>
      <c r="I24" s="181">
        <f>喜多・大洲・八幡浜・西宇和・西予!P11</f>
        <v>0</v>
      </c>
      <c r="J24" s="168">
        <f>喜多・大洲・八幡浜・西宇和・西予!S11</f>
        <v>30</v>
      </c>
      <c r="K24" s="181">
        <f>喜多・大洲・八幡浜・西宇和・西予!T11</f>
        <v>0</v>
      </c>
      <c r="L24" s="169"/>
      <c r="M24" s="170"/>
      <c r="N24" s="169"/>
      <c r="O24" s="170"/>
      <c r="P24" s="168">
        <f>喜多・大洲・八幡浜・西宇和・西予!AA11</f>
        <v>80</v>
      </c>
      <c r="Q24" s="181">
        <f>喜多・大洲・八幡浜・西宇和・西予!AB11</f>
        <v>0</v>
      </c>
      <c r="R24" s="168">
        <f t="shared" si="0"/>
        <v>3130</v>
      </c>
      <c r="S24" s="181">
        <f t="shared" si="1"/>
        <v>0</v>
      </c>
      <c r="T24" s="186">
        <v>3</v>
      </c>
    </row>
    <row r="25" spans="1:20" s="145" customFormat="1" ht="20.100000000000001" customHeight="1" x14ac:dyDescent="0.15">
      <c r="A25" s="246" t="s">
        <v>178</v>
      </c>
      <c r="B25" s="167">
        <f>喜多・大洲・八幡浜・西宇和・西予!C36</f>
        <v>1660</v>
      </c>
      <c r="C25" s="179">
        <f>喜多・大洲・八幡浜・西宇和・西予!D36</f>
        <v>0</v>
      </c>
      <c r="D25" s="168">
        <f>喜多・大洲・八幡浜・西宇和・西予!G36</f>
        <v>60</v>
      </c>
      <c r="E25" s="181">
        <f>喜多・大洲・八幡浜・西宇和・西予!H12</f>
        <v>0</v>
      </c>
      <c r="F25" s="168">
        <f>喜多・大洲・八幡浜・西宇和・西予!K36</f>
        <v>70</v>
      </c>
      <c r="G25" s="181">
        <f>喜多・大洲・八幡浜・西宇和・西予!L36</f>
        <v>0</v>
      </c>
      <c r="H25" s="168">
        <f>喜多・大洲・八幡浜・西宇和・西予!O36</f>
        <v>20</v>
      </c>
      <c r="I25" s="181">
        <f>喜多・大洲・八幡浜・西宇和・西予!P36</f>
        <v>0</v>
      </c>
      <c r="J25" s="168">
        <f>喜多・大洲・八幡浜・西宇和・西予!S36</f>
        <v>10</v>
      </c>
      <c r="K25" s="181">
        <f>喜多・大洲・八幡浜・西宇和・西予!T36</f>
        <v>0</v>
      </c>
      <c r="L25" s="169"/>
      <c r="M25" s="170"/>
      <c r="N25" s="169"/>
      <c r="O25" s="170"/>
      <c r="P25" s="168">
        <f>喜多・大洲・八幡浜・西宇和・西予!AA36</f>
        <v>50</v>
      </c>
      <c r="Q25" s="181">
        <f>喜多・大洲・八幡浜・西宇和・西予!AB36</f>
        <v>0</v>
      </c>
      <c r="R25" s="168">
        <f t="shared" si="0"/>
        <v>1870</v>
      </c>
      <c r="S25" s="181">
        <f t="shared" si="1"/>
        <v>0</v>
      </c>
      <c r="T25" s="186">
        <v>3</v>
      </c>
    </row>
    <row r="26" spans="1:20" s="145" customFormat="1" ht="20.100000000000001" customHeight="1" x14ac:dyDescent="0.15">
      <c r="A26" s="246" t="s">
        <v>89</v>
      </c>
      <c r="B26" s="167">
        <f>宇和島・北宇和・南宇和!C27</f>
        <v>2390</v>
      </c>
      <c r="C26" s="179">
        <f>宇和島・北宇和・南宇和!D27</f>
        <v>0</v>
      </c>
      <c r="D26" s="168">
        <f>宇和島・北宇和・南宇和!G27</f>
        <v>90</v>
      </c>
      <c r="E26" s="181">
        <f>宇和島・北宇和・南宇和!H27</f>
        <v>0</v>
      </c>
      <c r="F26" s="168">
        <f>宇和島・北宇和・南宇和!K27</f>
        <v>110</v>
      </c>
      <c r="G26" s="181">
        <f>宇和島・北宇和・南宇和!L27</f>
        <v>0</v>
      </c>
      <c r="H26" s="168"/>
      <c r="I26" s="181"/>
      <c r="J26" s="168"/>
      <c r="K26" s="181"/>
      <c r="L26" s="169"/>
      <c r="M26" s="170"/>
      <c r="N26" s="169"/>
      <c r="O26" s="170"/>
      <c r="P26" s="168">
        <f>宇和島・北宇和・南宇和!AA27</f>
        <v>40</v>
      </c>
      <c r="Q26" s="181">
        <f>宇和島・北宇和・南宇和!AB27</f>
        <v>0</v>
      </c>
      <c r="R26" s="168">
        <f t="shared" si="0"/>
        <v>2630</v>
      </c>
      <c r="S26" s="181">
        <f t="shared" si="1"/>
        <v>0</v>
      </c>
      <c r="T26" s="186">
        <v>4</v>
      </c>
    </row>
    <row r="27" spans="1:20" s="145" customFormat="1" ht="20.100000000000001" customHeight="1" x14ac:dyDescent="0.15">
      <c r="A27" s="244" t="s">
        <v>187</v>
      </c>
      <c r="B27" s="161">
        <f>宇和島・北宇和・南宇和!C34</f>
        <v>3550</v>
      </c>
      <c r="C27" s="177">
        <f>宇和島・北宇和・南宇和!D34</f>
        <v>0</v>
      </c>
      <c r="D27" s="171">
        <f>宇和島・北宇和・南宇和!G34</f>
        <v>130</v>
      </c>
      <c r="E27" s="183">
        <f>宇和島・北宇和・南宇和!H34</f>
        <v>0</v>
      </c>
      <c r="F27" s="171">
        <f>宇和島・北宇和・南宇和!K34</f>
        <v>610</v>
      </c>
      <c r="G27" s="183">
        <f>宇和島・北宇和・南宇和!L34</f>
        <v>0</v>
      </c>
      <c r="H27" s="171"/>
      <c r="I27" s="183"/>
      <c r="J27" s="171"/>
      <c r="K27" s="183"/>
      <c r="L27" s="163"/>
      <c r="M27" s="162"/>
      <c r="N27" s="163"/>
      <c r="O27" s="162"/>
      <c r="P27" s="171">
        <f>宇和島・北宇和・南宇和!AA34</f>
        <v>80</v>
      </c>
      <c r="Q27" s="183">
        <f>宇和島・北宇和・南宇和!AB34</f>
        <v>0</v>
      </c>
      <c r="R27" s="165">
        <f t="shared" si="0"/>
        <v>4370</v>
      </c>
      <c r="S27" s="182">
        <f t="shared" si="1"/>
        <v>0</v>
      </c>
      <c r="T27" s="188">
        <v>4</v>
      </c>
    </row>
    <row r="28" spans="1:20" s="145" customFormat="1" ht="20.100000000000001" customHeight="1" x14ac:dyDescent="0.15">
      <c r="A28" s="247" t="s">
        <v>181</v>
      </c>
      <c r="B28" s="172">
        <f t="shared" ref="B28:K28" si="2">SUM(B10:B27)</f>
        <v>164070</v>
      </c>
      <c r="C28" s="184">
        <f t="shared" si="2"/>
        <v>0</v>
      </c>
      <c r="D28" s="172">
        <f>SUM(D10:D27)</f>
        <v>43610</v>
      </c>
      <c r="E28" s="184">
        <f>SUM(E10:E27)</f>
        <v>0</v>
      </c>
      <c r="F28" s="172">
        <f>SUM(F10:F27)</f>
        <v>42500</v>
      </c>
      <c r="G28" s="184">
        <f t="shared" si="2"/>
        <v>0</v>
      </c>
      <c r="H28" s="172">
        <f t="shared" si="2"/>
        <v>8960</v>
      </c>
      <c r="I28" s="184">
        <f t="shared" si="2"/>
        <v>0</v>
      </c>
      <c r="J28" s="172">
        <f t="shared" si="2"/>
        <v>3680</v>
      </c>
      <c r="K28" s="184">
        <f t="shared" si="2"/>
        <v>0</v>
      </c>
      <c r="L28" s="174"/>
      <c r="M28" s="175"/>
      <c r="N28" s="174"/>
      <c r="O28" s="173"/>
      <c r="P28" s="172">
        <f>SUM(P10:P27)</f>
        <v>9950</v>
      </c>
      <c r="Q28" s="184">
        <f>SUM(Q10:Q27)</f>
        <v>0</v>
      </c>
      <c r="R28" s="172">
        <f>SUM(R10:R27)</f>
        <v>272770</v>
      </c>
      <c r="S28" s="184">
        <f>SUM(S10:S27)</f>
        <v>0</v>
      </c>
      <c r="T28" s="191"/>
    </row>
    <row r="29" spans="1:20" s="145" customFormat="1" ht="20.100000000000001" customHeight="1" x14ac:dyDescent="0.15">
      <c r="D29" s="292" t="s">
        <v>420</v>
      </c>
      <c r="T29" s="176" t="s">
        <v>455</v>
      </c>
    </row>
    <row r="30" spans="1:20" ht="15" customHeight="1" x14ac:dyDescent="0.15"/>
    <row r="31" spans="1:20" ht="15" customHeight="1" x14ac:dyDescent="0.15"/>
    <row r="32" spans="1:20" ht="15" customHeight="1" x14ac:dyDescent="0.15"/>
    <row r="33" spans="1:21" ht="15" customHeight="1" x14ac:dyDescent="0.15"/>
    <row r="34" spans="1:21" ht="15" customHeight="1" x14ac:dyDescent="0.15"/>
    <row r="35" spans="1:21" ht="15" customHeight="1" x14ac:dyDescent="0.15"/>
    <row r="36" spans="1:21" ht="15" customHeight="1" x14ac:dyDescent="0.15"/>
    <row r="37" spans="1:21" ht="15" customHeight="1" x14ac:dyDescent="0.15"/>
    <row r="38" spans="1:21" ht="15" customHeight="1" x14ac:dyDescent="0.15"/>
    <row r="39" spans="1:21" ht="15" customHeight="1" x14ac:dyDescent="0.15">
      <c r="U39" s="194" t="s">
        <v>353</v>
      </c>
    </row>
    <row r="40" spans="1:21" s="24" customFormat="1" ht="15" customHeight="1" x14ac:dyDescent="0.15">
      <c r="A40" s="146" t="s">
        <v>213</v>
      </c>
      <c r="B40" s="151"/>
      <c r="C40" s="151"/>
      <c r="U40" s="193" t="s">
        <v>198</v>
      </c>
    </row>
    <row r="41" spans="1:21" s="24" customFormat="1" ht="15" customHeight="1" x14ac:dyDescent="0.15">
      <c r="B41" s="151"/>
      <c r="C41" s="151"/>
      <c r="U41" s="194" t="s">
        <v>199</v>
      </c>
    </row>
    <row r="42" spans="1:21" s="24" customFormat="1" ht="24.95" customHeight="1" x14ac:dyDescent="0.15">
      <c r="A42" s="195"/>
      <c r="B42" s="196"/>
      <c r="C42" s="195"/>
      <c r="D42" s="196"/>
      <c r="J42" s="146"/>
      <c r="K42" s="146"/>
      <c r="L42" s="146" t="s">
        <v>200</v>
      </c>
      <c r="M42" s="146"/>
      <c r="N42" s="146" t="s">
        <v>201</v>
      </c>
      <c r="O42" s="146"/>
      <c r="P42" s="146" t="s">
        <v>202</v>
      </c>
      <c r="Q42" s="146"/>
      <c r="R42" s="146" t="s">
        <v>203</v>
      </c>
      <c r="S42" s="146"/>
      <c r="T42" s="195"/>
      <c r="U42" s="197"/>
    </row>
    <row r="43" spans="1:21" s="24" customFormat="1" ht="24.95" customHeight="1" x14ac:dyDescent="0.15">
      <c r="A43" s="146" t="s">
        <v>214</v>
      </c>
      <c r="B43" s="11"/>
      <c r="C43" s="11"/>
      <c r="D43" s="11"/>
      <c r="J43" s="198" t="s">
        <v>204</v>
      </c>
      <c r="K43" s="199" t="s">
        <v>205</v>
      </c>
      <c r="L43" s="198" t="s">
        <v>206</v>
      </c>
      <c r="M43" s="199" t="s">
        <v>207</v>
      </c>
      <c r="N43" s="198" t="s">
        <v>206</v>
      </c>
      <c r="O43" s="199" t="s">
        <v>207</v>
      </c>
      <c r="P43" s="198" t="s">
        <v>206</v>
      </c>
      <c r="Q43" s="199" t="s">
        <v>207</v>
      </c>
      <c r="R43" s="198" t="s">
        <v>206</v>
      </c>
      <c r="S43" s="199" t="s">
        <v>207</v>
      </c>
      <c r="T43" s="195"/>
      <c r="U43" s="197"/>
    </row>
    <row r="44" spans="1:21" s="146" customFormat="1" ht="24.95" customHeight="1" x14ac:dyDescent="0.15">
      <c r="A44" s="249" t="s">
        <v>211</v>
      </c>
      <c r="B44" s="250"/>
      <c r="C44" s="251"/>
      <c r="D44" s="250"/>
      <c r="E44" s="251"/>
      <c r="F44" s="250"/>
      <c r="G44" s="251"/>
      <c r="H44" s="252"/>
      <c r="I44" s="253" t="s">
        <v>219</v>
      </c>
      <c r="J44" s="254">
        <f>B10</f>
        <v>59720</v>
      </c>
      <c r="K44" s="255">
        <f>C10</f>
        <v>0</v>
      </c>
      <c r="L44" s="256">
        <v>3.5</v>
      </c>
      <c r="M44" s="257">
        <f>K44*L44</f>
        <v>0</v>
      </c>
      <c r="N44" s="256">
        <v>5.2</v>
      </c>
      <c r="O44" s="257">
        <f>K44*N44</f>
        <v>0</v>
      </c>
      <c r="P44" s="256">
        <v>9.5</v>
      </c>
      <c r="Q44" s="257">
        <f>K44*P44</f>
        <v>0</v>
      </c>
      <c r="R44" s="256">
        <v>13.5</v>
      </c>
      <c r="S44" s="257">
        <f>K44*R44</f>
        <v>0</v>
      </c>
      <c r="T44" s="202"/>
      <c r="U44" s="197"/>
    </row>
    <row r="45" spans="1:21" s="146" customFormat="1" ht="24.95" customHeight="1" x14ac:dyDescent="0.15">
      <c r="A45" s="258"/>
      <c r="B45" s="259"/>
      <c r="C45" s="260"/>
      <c r="D45" s="259"/>
      <c r="E45" s="260"/>
      <c r="F45" s="259"/>
      <c r="G45" s="260"/>
      <c r="H45" s="261"/>
      <c r="I45" s="262" t="s">
        <v>220</v>
      </c>
      <c r="J45" s="263"/>
      <c r="K45" s="264"/>
      <c r="L45" s="267">
        <v>3.85</v>
      </c>
      <c r="M45" s="266"/>
      <c r="N45" s="265">
        <v>5.72</v>
      </c>
      <c r="O45" s="266"/>
      <c r="P45" s="267">
        <v>10.45</v>
      </c>
      <c r="Q45" s="266"/>
      <c r="R45" s="267">
        <v>14.85</v>
      </c>
      <c r="S45" s="266"/>
      <c r="T45" s="202"/>
      <c r="U45" s="197"/>
    </row>
    <row r="46" spans="1:21" s="146" customFormat="1" ht="24.95" customHeight="1" x14ac:dyDescent="0.15">
      <c r="A46" s="249" t="s">
        <v>408</v>
      </c>
      <c r="B46" s="250"/>
      <c r="C46" s="251"/>
      <c r="D46" s="250"/>
      <c r="E46" s="251"/>
      <c r="F46" s="250"/>
      <c r="G46" s="251"/>
      <c r="H46" s="252"/>
      <c r="I46" s="253" t="s">
        <v>219</v>
      </c>
      <c r="J46" s="254">
        <f>SUM(B11:B27)</f>
        <v>104350</v>
      </c>
      <c r="K46" s="255">
        <f>SUM(C11:C27)</f>
        <v>0</v>
      </c>
      <c r="L46" s="256">
        <v>3.5</v>
      </c>
      <c r="M46" s="257">
        <f>K46*L46</f>
        <v>0</v>
      </c>
      <c r="N46" s="256">
        <v>5</v>
      </c>
      <c r="O46" s="257">
        <f>K46*N46</f>
        <v>0</v>
      </c>
      <c r="P46" s="256">
        <v>9</v>
      </c>
      <c r="Q46" s="257">
        <f>K46*P46</f>
        <v>0</v>
      </c>
      <c r="R46" s="256">
        <v>13.5</v>
      </c>
      <c r="S46" s="257">
        <f>K46*R46</f>
        <v>0</v>
      </c>
      <c r="T46" s="202"/>
      <c r="U46" s="197"/>
    </row>
    <row r="47" spans="1:21" s="146" customFormat="1" ht="24.95" customHeight="1" x14ac:dyDescent="0.15">
      <c r="A47" s="258"/>
      <c r="B47" s="259"/>
      <c r="C47" s="260"/>
      <c r="D47" s="259"/>
      <c r="E47" s="260"/>
      <c r="F47" s="259"/>
      <c r="G47" s="260"/>
      <c r="H47" s="261"/>
      <c r="I47" s="262" t="s">
        <v>220</v>
      </c>
      <c r="J47" s="263"/>
      <c r="K47" s="264"/>
      <c r="L47" s="267">
        <v>3.85</v>
      </c>
      <c r="M47" s="266"/>
      <c r="N47" s="267">
        <v>5.5</v>
      </c>
      <c r="O47" s="266"/>
      <c r="P47" s="267">
        <v>9.9</v>
      </c>
      <c r="Q47" s="266"/>
      <c r="R47" s="267">
        <v>14.85</v>
      </c>
      <c r="S47" s="266"/>
      <c r="T47" s="202"/>
      <c r="U47" s="197"/>
    </row>
    <row r="48" spans="1:21" s="146" customFormat="1" ht="24.95" customHeight="1" x14ac:dyDescent="0.15">
      <c r="A48" s="206"/>
      <c r="B48" s="200"/>
      <c r="C48" s="201"/>
      <c r="D48" s="207" t="s">
        <v>223</v>
      </c>
      <c r="E48" s="201"/>
      <c r="F48" s="200"/>
      <c r="G48" s="201"/>
      <c r="H48" s="200"/>
      <c r="I48" s="201"/>
      <c r="J48" s="203">
        <f>SUM(J44:J47)</f>
        <v>164070</v>
      </c>
      <c r="K48" s="204">
        <f>SUM(K44:K47)</f>
        <v>0</v>
      </c>
      <c r="L48" s="208"/>
      <c r="M48" s="15">
        <f>SUM(M44:M47)</f>
        <v>0</v>
      </c>
      <c r="N48" s="208"/>
      <c r="O48" s="15">
        <f>SUM(O44:O47)</f>
        <v>0</v>
      </c>
      <c r="P48" s="208"/>
      <c r="Q48" s="15">
        <f>SUM(Q44:Q47)</f>
        <v>0</v>
      </c>
      <c r="R48" s="208"/>
      <c r="S48" s="15">
        <f>SUM(S44:S47)</f>
        <v>0</v>
      </c>
      <c r="T48" s="205"/>
      <c r="U48" s="197"/>
    </row>
    <row r="49" spans="1:21" s="146" customFormat="1" ht="24.95" customHeight="1" x14ac:dyDescent="0.15">
      <c r="B49" s="209"/>
      <c r="C49" s="205"/>
      <c r="D49" s="209"/>
      <c r="E49" s="205"/>
      <c r="F49" s="209"/>
      <c r="G49" s="205"/>
      <c r="H49" s="209"/>
      <c r="I49" s="205"/>
      <c r="J49" s="209"/>
      <c r="K49" s="205"/>
      <c r="L49" s="209"/>
      <c r="M49" s="205"/>
      <c r="N49" s="209"/>
      <c r="O49" s="205"/>
      <c r="P49" s="209"/>
      <c r="Q49" s="205"/>
      <c r="R49" s="209"/>
      <c r="S49" s="205"/>
      <c r="T49" s="205"/>
      <c r="U49" s="197"/>
    </row>
    <row r="50" spans="1:21" s="146" customFormat="1" ht="24.95" customHeight="1" x14ac:dyDescent="0.15">
      <c r="A50" s="146" t="s">
        <v>208</v>
      </c>
      <c r="B50" s="209"/>
      <c r="C50" s="205"/>
      <c r="D50" s="209"/>
      <c r="E50" s="205"/>
      <c r="F50" s="209"/>
      <c r="G50" s="205"/>
      <c r="H50" s="209"/>
      <c r="I50" s="205"/>
      <c r="J50" s="209"/>
      <c r="K50" s="205"/>
      <c r="L50" s="209"/>
      <c r="M50" s="205"/>
      <c r="N50" s="209"/>
      <c r="O50" s="205"/>
      <c r="P50" s="209"/>
      <c r="Q50" s="205"/>
      <c r="R50" s="209"/>
      <c r="S50" s="205"/>
      <c r="T50" s="205"/>
      <c r="U50" s="197"/>
    </row>
    <row r="51" spans="1:21" s="146" customFormat="1" ht="24.95" customHeight="1" x14ac:dyDescent="0.15">
      <c r="A51" s="249" t="s">
        <v>215</v>
      </c>
      <c r="B51" s="250"/>
      <c r="C51" s="251"/>
      <c r="D51" s="250"/>
      <c r="E51" s="251"/>
      <c r="F51" s="250"/>
      <c r="G51" s="251"/>
      <c r="H51" s="252"/>
      <c r="I51" s="253" t="s">
        <v>219</v>
      </c>
      <c r="J51" s="254">
        <f>D28+F28+H28+J28+L28+N28+P28</f>
        <v>108700</v>
      </c>
      <c r="K51" s="255">
        <f>E28+G28+I28+K28+Q28</f>
        <v>0</v>
      </c>
      <c r="L51" s="256">
        <v>3.5</v>
      </c>
      <c r="M51" s="257">
        <f>K51*L51</f>
        <v>0</v>
      </c>
      <c r="N51" s="256">
        <v>5</v>
      </c>
      <c r="O51" s="257">
        <f>K51*N51</f>
        <v>0</v>
      </c>
      <c r="P51" s="256">
        <v>9</v>
      </c>
      <c r="Q51" s="257">
        <f>K51*P51</f>
        <v>0</v>
      </c>
      <c r="R51" s="256">
        <v>13.5</v>
      </c>
      <c r="S51" s="257">
        <f>K51*R51</f>
        <v>0</v>
      </c>
      <c r="T51" s="205"/>
      <c r="U51" s="197"/>
    </row>
    <row r="52" spans="1:21" s="146" customFormat="1" ht="24.95" customHeight="1" x14ac:dyDescent="0.15">
      <c r="A52" s="258"/>
      <c r="B52" s="259"/>
      <c r="C52" s="260"/>
      <c r="D52" s="259"/>
      <c r="E52" s="260"/>
      <c r="F52" s="259"/>
      <c r="G52" s="260"/>
      <c r="H52" s="261"/>
      <c r="I52" s="262" t="s">
        <v>220</v>
      </c>
      <c r="J52" s="263"/>
      <c r="K52" s="264"/>
      <c r="L52" s="267">
        <v>3.85</v>
      </c>
      <c r="M52" s="266"/>
      <c r="N52" s="267">
        <v>5.5</v>
      </c>
      <c r="O52" s="266"/>
      <c r="P52" s="267">
        <v>9.9</v>
      </c>
      <c r="Q52" s="266"/>
      <c r="R52" s="267">
        <v>14.85</v>
      </c>
      <c r="S52" s="266"/>
      <c r="T52" s="205"/>
      <c r="U52" s="197"/>
    </row>
    <row r="53" spans="1:21" s="146" customFormat="1" ht="24.95" customHeight="1" x14ac:dyDescent="0.15">
      <c r="A53" s="210"/>
      <c r="B53" s="200"/>
      <c r="C53" s="201"/>
      <c r="D53" s="207" t="s">
        <v>222</v>
      </c>
      <c r="E53" s="201"/>
      <c r="F53" s="200"/>
      <c r="G53" s="201"/>
      <c r="H53" s="200"/>
      <c r="I53" s="201"/>
      <c r="J53" s="203">
        <f>SUM(J51:J52)</f>
        <v>108700</v>
      </c>
      <c r="K53" s="204">
        <f>SUM(K51:K52)</f>
        <v>0</v>
      </c>
      <c r="L53" s="208"/>
      <c r="M53" s="15">
        <f>SUM(M51:M52)</f>
        <v>0</v>
      </c>
      <c r="N53" s="208"/>
      <c r="O53" s="15">
        <f>SUM(O51:O52)</f>
        <v>0</v>
      </c>
      <c r="P53" s="208"/>
      <c r="Q53" s="15">
        <f>SUM(Q51:Q52)</f>
        <v>0</v>
      </c>
      <c r="R53" s="208"/>
      <c r="S53" s="15">
        <f>SUM(S51:S52)</f>
        <v>0</v>
      </c>
      <c r="T53" s="205"/>
      <c r="U53" s="197"/>
    </row>
    <row r="54" spans="1:21" s="146" customFormat="1" ht="24.95" customHeight="1" thickBot="1" x14ac:dyDescent="0.2">
      <c r="B54" s="209"/>
      <c r="C54" s="205"/>
      <c r="D54" s="209"/>
      <c r="E54" s="205"/>
      <c r="F54" s="209"/>
      <c r="G54" s="205"/>
      <c r="H54" s="209"/>
      <c r="I54" s="205"/>
      <c r="J54" s="209"/>
      <c r="K54" s="205"/>
      <c r="L54" s="209"/>
      <c r="M54" s="205"/>
      <c r="N54" s="209"/>
      <c r="O54" s="205"/>
      <c r="P54" s="209"/>
      <c r="Q54" s="205"/>
      <c r="R54" s="209"/>
      <c r="S54" s="205"/>
      <c r="T54" s="205"/>
      <c r="U54" s="197"/>
    </row>
    <row r="55" spans="1:21" s="146" customFormat="1" ht="24.95" customHeight="1" thickBot="1" x14ac:dyDescent="0.2">
      <c r="A55" s="211"/>
      <c r="B55" s="212"/>
      <c r="C55" s="213"/>
      <c r="D55" s="214" t="s">
        <v>221</v>
      </c>
      <c r="E55" s="213"/>
      <c r="F55" s="212"/>
      <c r="G55" s="213"/>
      <c r="H55" s="212"/>
      <c r="I55" s="213"/>
      <c r="J55" s="215">
        <f>J48+J53</f>
        <v>272770</v>
      </c>
      <c r="K55" s="216">
        <f>K48+K53</f>
        <v>0</v>
      </c>
      <c r="L55" s="217" t="s">
        <v>200</v>
      </c>
      <c r="M55" s="216">
        <f>M48+M53</f>
        <v>0</v>
      </c>
      <c r="N55" s="217" t="s">
        <v>201</v>
      </c>
      <c r="O55" s="216">
        <f>O48+O53</f>
        <v>0</v>
      </c>
      <c r="P55" s="217" t="s">
        <v>202</v>
      </c>
      <c r="Q55" s="216">
        <f>Q48+Q53</f>
        <v>0</v>
      </c>
      <c r="R55" s="217" t="s">
        <v>203</v>
      </c>
      <c r="S55" s="218">
        <f>S48+S53</f>
        <v>0</v>
      </c>
      <c r="T55" s="205"/>
      <c r="U55" s="197"/>
    </row>
    <row r="56" spans="1:21" customFormat="1" ht="15" customHeight="1" x14ac:dyDescent="0.15">
      <c r="A56" s="196" t="s">
        <v>574</v>
      </c>
      <c r="B56" s="24"/>
      <c r="C56" s="24"/>
      <c r="D56" s="24"/>
      <c r="E56" s="24"/>
      <c r="F56" s="24"/>
      <c r="G56" s="24"/>
      <c r="H56" s="24"/>
      <c r="I56" s="24"/>
      <c r="J56" s="24"/>
      <c r="K56" s="24"/>
      <c r="L56" s="24"/>
      <c r="M56" s="24"/>
      <c r="N56" s="24"/>
      <c r="O56" s="24"/>
      <c r="P56" s="24"/>
      <c r="Q56" s="24"/>
      <c r="R56" s="24"/>
      <c r="S56" s="64" t="s">
        <v>456</v>
      </c>
      <c r="T56" s="24"/>
      <c r="U56" s="197"/>
    </row>
    <row r="57" spans="1:21" customFormat="1" ht="15" customHeight="1" x14ac:dyDescent="0.15">
      <c r="A57" s="147"/>
      <c r="B57" s="24"/>
      <c r="C57" s="24"/>
      <c r="D57" s="24"/>
      <c r="E57" s="24"/>
      <c r="F57" s="24"/>
      <c r="G57" s="24"/>
      <c r="H57" s="24"/>
      <c r="I57" s="24"/>
      <c r="J57" s="24"/>
      <c r="K57" s="24"/>
      <c r="L57" s="24"/>
      <c r="M57" s="24"/>
      <c r="N57" s="24"/>
      <c r="O57" s="24"/>
      <c r="P57" s="24"/>
      <c r="Q57" s="24"/>
      <c r="R57" s="24"/>
      <c r="S57" s="24"/>
      <c r="T57" s="24"/>
      <c r="U57" s="197"/>
    </row>
  </sheetData>
  <sheetProtection algorithmName="SHA-512" hashValue="frCgFxitobqyTsxyKS14aV7TueHc1Ax/JAcj9em4GnH2/q2mTGQ50rP0zl73QjY84gKA16jgRubLODzM5r0HmQ==" saltValue="eZ36IjdfDBtF8AmGQoJTWw==" spinCount="100000" sheet="1" objects="1" scenarios="1"/>
  <phoneticPr fontId="2"/>
  <pageMargins left="0.31496062992125984" right="0" top="0.39370078740157483" bottom="0.19685039370078741" header="0.51181102362204722" footer="0.51181102362204722"/>
  <pageSetup paperSize="9" scale="90" orientation="landscape"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I47"/>
  <sheetViews>
    <sheetView zoomScaleNormal="100" workbookViewId="0">
      <selection activeCell="D8" sqref="D8"/>
    </sheetView>
  </sheetViews>
  <sheetFormatPr defaultRowHeight="13.5" x14ac:dyDescent="0.15"/>
  <cols>
    <col min="1" max="1" width="3.125" style="3" customWidth="1"/>
    <col min="2" max="2" width="7.125" style="12" customWidth="1"/>
    <col min="3" max="3" width="5.625" style="16" customWidth="1"/>
    <col min="4" max="4" width="6.625" style="17" customWidth="1"/>
    <col min="5" max="5" width="3.125" style="11" customWidth="1"/>
    <col min="6" max="6" width="7.125" style="12" customWidth="1"/>
    <col min="7" max="7" width="5.625" style="16" customWidth="1"/>
    <col min="8" max="8" width="6.625" style="17" customWidth="1"/>
    <col min="9" max="9" width="3.125" style="11" customWidth="1"/>
    <col min="10" max="10" width="7.125" style="12" customWidth="1"/>
    <col min="11" max="11" width="5.625" style="16" customWidth="1"/>
    <col min="12" max="12" width="6.625" style="17" customWidth="1"/>
    <col min="13" max="13" width="3.125" style="11" customWidth="1"/>
    <col min="14" max="14" width="7.125" style="12" customWidth="1"/>
    <col min="15" max="15" width="5.625" style="16" customWidth="1"/>
    <col min="16" max="16" width="6.625" style="18" customWidth="1"/>
    <col min="17" max="17" width="3.125" style="11" customWidth="1"/>
    <col min="18" max="18" width="7.125" style="12" customWidth="1"/>
    <col min="19" max="19" width="5.625" style="16" customWidth="1"/>
    <col min="20" max="20" width="6.625" style="18" customWidth="1"/>
    <col min="21" max="21" width="3.125" style="19" customWidth="1"/>
    <col min="22" max="22" width="7.125" style="16" customWidth="1"/>
    <col min="23" max="23" width="5.625" style="16" customWidth="1"/>
    <col min="24" max="24" width="6.625" style="18" customWidth="1"/>
    <col min="25" max="25" width="3.125" style="11" customWidth="1"/>
    <col min="26" max="26" width="7.125" style="12" customWidth="1"/>
    <col min="27" max="27" width="5.625" style="16" customWidth="1"/>
    <col min="28" max="28" width="6.625" style="18" customWidth="1"/>
    <col min="29" max="29" width="2.625" style="20" customWidth="1"/>
    <col min="30" max="16384" width="9" style="21"/>
  </cols>
  <sheetData>
    <row r="1" spans="1:35" s="24" customFormat="1" ht="15" customHeight="1" x14ac:dyDescent="0.15">
      <c r="A1" s="3"/>
      <c r="B1" s="12"/>
      <c r="C1" s="16"/>
      <c r="D1" s="17"/>
      <c r="E1" s="11"/>
      <c r="F1" s="12"/>
      <c r="G1" s="16"/>
      <c r="H1" s="17"/>
      <c r="I1" s="11"/>
      <c r="J1" s="12"/>
      <c r="K1" s="16"/>
      <c r="L1" s="17"/>
      <c r="M1" s="11"/>
      <c r="N1" s="12"/>
      <c r="O1" s="16"/>
      <c r="P1" s="18"/>
      <c r="Q1" s="11"/>
      <c r="R1" s="12"/>
      <c r="S1" s="16"/>
      <c r="T1" s="18"/>
      <c r="U1" s="19"/>
      <c r="V1" s="16"/>
      <c r="W1" s="16"/>
      <c r="X1" s="18"/>
      <c r="Y1" s="11"/>
      <c r="Z1" s="12"/>
      <c r="AA1" s="16"/>
      <c r="AB1" s="192" t="s">
        <v>590</v>
      </c>
      <c r="AC1" s="23"/>
    </row>
    <row r="2" spans="1:35" ht="15" customHeight="1" x14ac:dyDescent="0.15">
      <c r="AB2" s="25" t="s">
        <v>103</v>
      </c>
    </row>
    <row r="3" spans="1:35" s="24" customFormat="1" ht="15" customHeight="1" x14ac:dyDescent="0.15">
      <c r="A3" s="3"/>
      <c r="B3" s="12"/>
      <c r="C3" s="16"/>
      <c r="D3" s="17"/>
      <c r="E3" s="11"/>
      <c r="F3" s="12"/>
      <c r="G3" s="16"/>
      <c r="H3" s="17"/>
      <c r="I3" s="11"/>
      <c r="J3" s="12"/>
      <c r="K3" s="16"/>
      <c r="L3" s="17"/>
      <c r="M3" s="11"/>
      <c r="N3" s="12"/>
      <c r="O3" s="16"/>
      <c r="P3" s="18"/>
      <c r="Q3" s="11"/>
      <c r="R3" s="12"/>
      <c r="S3" s="16"/>
      <c r="T3" s="18"/>
      <c r="U3" s="19"/>
      <c r="V3" s="16"/>
      <c r="W3" s="16"/>
      <c r="X3" s="18"/>
      <c r="Y3" s="11"/>
      <c r="Z3" s="12"/>
      <c r="AA3" s="16"/>
      <c r="AB3" s="22" t="s">
        <v>229</v>
      </c>
      <c r="AC3" s="23"/>
    </row>
    <row r="4" spans="1:35" ht="5.0999999999999996" customHeight="1" x14ac:dyDescent="0.15"/>
    <row r="5" spans="1:35" s="6" customFormat="1" ht="14.45" customHeight="1" x14ac:dyDescent="0.15">
      <c r="A5" s="26"/>
      <c r="B5" s="27" t="s">
        <v>104</v>
      </c>
      <c r="C5" s="139" t="s">
        <v>66</v>
      </c>
      <c r="D5" s="140" t="s">
        <v>67</v>
      </c>
      <c r="E5" s="2"/>
      <c r="F5" s="27" t="s">
        <v>68</v>
      </c>
      <c r="G5" s="139" t="s">
        <v>66</v>
      </c>
      <c r="H5" s="140" t="s">
        <v>67</v>
      </c>
      <c r="I5" s="2"/>
      <c r="J5" s="27" t="s">
        <v>69</v>
      </c>
      <c r="K5" s="139" t="s">
        <v>66</v>
      </c>
      <c r="L5" s="140" t="s">
        <v>67</v>
      </c>
      <c r="M5" s="2"/>
      <c r="N5" s="27" t="s">
        <v>70</v>
      </c>
      <c r="O5" s="139" t="s">
        <v>66</v>
      </c>
      <c r="P5" s="141" t="s">
        <v>67</v>
      </c>
      <c r="Q5" s="2"/>
      <c r="R5" s="27" t="s">
        <v>71</v>
      </c>
      <c r="S5" s="139" t="s">
        <v>66</v>
      </c>
      <c r="T5" s="141" t="s">
        <v>67</v>
      </c>
      <c r="U5" s="28"/>
      <c r="V5" s="29"/>
      <c r="W5" s="139"/>
      <c r="X5" s="139"/>
      <c r="Y5" s="2"/>
      <c r="Z5" s="27" t="s">
        <v>72</v>
      </c>
      <c r="AA5" s="139" t="s">
        <v>66</v>
      </c>
      <c r="AB5" s="141" t="s">
        <v>67</v>
      </c>
      <c r="AC5" s="219">
        <v>1</v>
      </c>
      <c r="AD5" s="7"/>
    </row>
    <row r="6" spans="1:35" s="6" customFormat="1" ht="14.45" customHeight="1" x14ac:dyDescent="0.15">
      <c r="A6" s="26"/>
      <c r="B6" s="225" t="s">
        <v>105</v>
      </c>
      <c r="C6" s="226"/>
      <c r="D6" s="227"/>
      <c r="E6" s="228"/>
      <c r="F6" s="67"/>
      <c r="G6" s="226"/>
      <c r="H6" s="227"/>
      <c r="I6" s="28"/>
      <c r="J6" s="229"/>
      <c r="K6" s="230" t="s">
        <v>106</v>
      </c>
      <c r="L6" s="241">
        <f>松山2・東温・伊予・上浮穴!C15+松山2・東温・伊予・上浮穴!G15+松山2・東温・伊予・上浮穴!K15+松山2・東温・伊予・上浮穴!O15+松山2・東温・伊予・上浮穴!S15+松山2・東温・伊予・上浮穴!W15+松山2・東温・伊予・上浮穴!AA15</f>
        <v>96170</v>
      </c>
      <c r="M6" s="228"/>
      <c r="N6" s="67"/>
      <c r="O6" s="230" t="s">
        <v>107</v>
      </c>
      <c r="P6" s="47">
        <f>松山2・東温・伊予・上浮穴!D15+松山2・東温・伊予・上浮穴!H15+松山2・東温・伊予・上浮穴!L15+松山2・東温・伊予・上浮穴!P15+松山2・東温・伊予・上浮穴!T15+松山2・東温・伊予・上浮穴!X15+松山2・東温・伊予・上浮穴!AB15</f>
        <v>0</v>
      </c>
      <c r="Q6" s="231"/>
      <c r="R6" s="232"/>
      <c r="S6" s="233"/>
      <c r="T6" s="234"/>
      <c r="U6" s="235"/>
      <c r="V6" s="235"/>
      <c r="W6" s="235"/>
      <c r="X6" s="235"/>
      <c r="Y6" s="235"/>
      <c r="Z6" s="235"/>
      <c r="AA6" s="235"/>
      <c r="AB6" s="236"/>
      <c r="AC6" s="32"/>
      <c r="AD6" s="7"/>
    </row>
    <row r="7" spans="1:35" s="6" customFormat="1" ht="14.45" customHeight="1" x14ac:dyDescent="0.15">
      <c r="A7" s="220"/>
      <c r="B7" s="221" t="s">
        <v>320</v>
      </c>
      <c r="C7" s="222"/>
      <c r="D7" s="223"/>
      <c r="E7" s="52"/>
      <c r="F7" s="53"/>
      <c r="G7" s="222"/>
      <c r="H7" s="223"/>
      <c r="I7" s="224"/>
      <c r="J7" s="120"/>
      <c r="K7" s="116" t="s">
        <v>318</v>
      </c>
      <c r="L7" s="242">
        <f>C43+G43+K43+O43+S43+W43+AA43</f>
        <v>91140</v>
      </c>
      <c r="M7" s="52"/>
      <c r="N7" s="53"/>
      <c r="O7" s="116" t="s">
        <v>319</v>
      </c>
      <c r="P7" s="51">
        <f>D43+H43+L43+P43+T43+X43+AB43</f>
        <v>0</v>
      </c>
      <c r="Q7" s="49"/>
      <c r="R7" s="50"/>
      <c r="S7" s="121"/>
      <c r="T7" s="122"/>
      <c r="U7" s="237"/>
      <c r="V7" s="237"/>
      <c r="W7" s="237"/>
      <c r="X7" s="237"/>
      <c r="Y7" s="237"/>
      <c r="Z7" s="237"/>
      <c r="AA7" s="237"/>
      <c r="AB7" s="238"/>
      <c r="AC7" s="32" t="s">
        <v>108</v>
      </c>
      <c r="AD7" s="7"/>
    </row>
    <row r="8" spans="1:35" s="6" customFormat="1" ht="14.45" customHeight="1" x14ac:dyDescent="0.15">
      <c r="A8" s="54"/>
      <c r="B8" s="55" t="s">
        <v>423</v>
      </c>
      <c r="C8" s="79">
        <v>1580</v>
      </c>
      <c r="D8" s="57"/>
      <c r="E8" s="58"/>
      <c r="F8" s="13" t="s">
        <v>355</v>
      </c>
      <c r="G8" s="79">
        <v>1450</v>
      </c>
      <c r="H8" s="57"/>
      <c r="I8" s="58"/>
      <c r="J8" s="13"/>
      <c r="K8" s="35"/>
      <c r="L8" s="57"/>
      <c r="M8" s="58"/>
      <c r="N8" s="55"/>
      <c r="O8" s="79"/>
      <c r="P8" s="57"/>
      <c r="Q8" s="58"/>
      <c r="R8" s="55" t="s">
        <v>109</v>
      </c>
      <c r="S8" s="79">
        <v>1300</v>
      </c>
      <c r="T8" s="57"/>
      <c r="U8" s="114"/>
      <c r="V8" s="115"/>
      <c r="W8" s="79"/>
      <c r="X8" s="57"/>
      <c r="Y8" s="58"/>
      <c r="Z8" s="13"/>
      <c r="AA8" s="35"/>
      <c r="AB8" s="57"/>
      <c r="AC8" s="33" t="s">
        <v>110</v>
      </c>
      <c r="AE8" s="306"/>
      <c r="AF8" s="306"/>
      <c r="AG8" s="306"/>
      <c r="AH8" s="306"/>
      <c r="AI8" s="306"/>
    </row>
    <row r="9" spans="1:35" s="6" customFormat="1" ht="14.45" customHeight="1" x14ac:dyDescent="0.15">
      <c r="A9" s="34"/>
      <c r="B9" s="13" t="s">
        <v>510</v>
      </c>
      <c r="C9" s="35">
        <v>3650</v>
      </c>
      <c r="D9" s="14"/>
      <c r="E9" s="34"/>
      <c r="F9" s="13" t="s">
        <v>404</v>
      </c>
      <c r="G9" s="40">
        <v>1800</v>
      </c>
      <c r="H9" s="14"/>
      <c r="I9" s="34"/>
      <c r="J9" s="13" t="s">
        <v>238</v>
      </c>
      <c r="K9" s="35">
        <v>1850</v>
      </c>
      <c r="L9" s="14"/>
      <c r="M9" s="34"/>
      <c r="N9" s="13" t="s">
        <v>111</v>
      </c>
      <c r="O9" s="35">
        <v>150</v>
      </c>
      <c r="P9" s="14"/>
      <c r="Q9" s="34"/>
      <c r="R9" s="13" t="s">
        <v>112</v>
      </c>
      <c r="S9" s="35">
        <v>40</v>
      </c>
      <c r="T9" s="14"/>
      <c r="U9" s="110"/>
      <c r="V9" s="111"/>
      <c r="W9" s="35"/>
      <c r="X9" s="14"/>
      <c r="Y9" s="34"/>
      <c r="Z9" s="13" t="s">
        <v>356</v>
      </c>
      <c r="AA9" s="35">
        <v>940</v>
      </c>
      <c r="AB9" s="14"/>
      <c r="AC9" s="33" t="s">
        <v>113</v>
      </c>
      <c r="AD9" s="306"/>
      <c r="AE9" s="306"/>
      <c r="AF9" s="306"/>
      <c r="AG9" s="306"/>
      <c r="AH9" s="306"/>
      <c r="AI9" s="306"/>
    </row>
    <row r="10" spans="1:35" s="6" customFormat="1" ht="14.45" customHeight="1" x14ac:dyDescent="0.15">
      <c r="A10" s="34"/>
      <c r="B10" s="13" t="s">
        <v>230</v>
      </c>
      <c r="C10" s="35">
        <v>2930</v>
      </c>
      <c r="D10" s="14"/>
      <c r="E10" s="36"/>
      <c r="F10" s="300" t="s">
        <v>343</v>
      </c>
      <c r="G10" s="40">
        <v>1850</v>
      </c>
      <c r="H10" s="14"/>
      <c r="I10" s="36"/>
      <c r="J10" s="39" t="s">
        <v>239</v>
      </c>
      <c r="K10" s="40">
        <v>1200</v>
      </c>
      <c r="L10" s="14"/>
      <c r="M10" s="36"/>
      <c r="N10" s="13" t="s">
        <v>102</v>
      </c>
      <c r="O10" s="35">
        <v>100</v>
      </c>
      <c r="P10" s="14"/>
      <c r="Q10" s="36"/>
      <c r="R10" s="13" t="s">
        <v>101</v>
      </c>
      <c r="S10" s="35">
        <v>40</v>
      </c>
      <c r="T10" s="14"/>
      <c r="U10" s="110"/>
      <c r="V10" s="111"/>
      <c r="W10" s="35"/>
      <c r="X10" s="14"/>
      <c r="Y10" s="36"/>
      <c r="Z10" s="13" t="s">
        <v>357</v>
      </c>
      <c r="AA10" s="35">
        <v>570</v>
      </c>
      <c r="AB10" s="14"/>
      <c r="AC10" s="33">
        <v>1</v>
      </c>
      <c r="AD10" s="306"/>
      <c r="AE10" s="306"/>
      <c r="AF10" s="306"/>
      <c r="AG10" s="306"/>
      <c r="AH10" s="306"/>
      <c r="AI10" s="306"/>
    </row>
    <row r="11" spans="1:35" s="6" customFormat="1" ht="14.45" customHeight="1" x14ac:dyDescent="0.15">
      <c r="A11" s="38"/>
      <c r="B11" s="39" t="s">
        <v>231</v>
      </c>
      <c r="C11" s="40">
        <v>2070</v>
      </c>
      <c r="D11" s="41"/>
      <c r="E11" s="42"/>
      <c r="F11" s="13"/>
      <c r="G11" s="302"/>
      <c r="H11" s="41"/>
      <c r="I11" s="42"/>
      <c r="J11" s="13" t="s">
        <v>448</v>
      </c>
      <c r="K11" s="35">
        <v>800</v>
      </c>
      <c r="L11" s="41"/>
      <c r="M11" s="42"/>
      <c r="N11" s="13" t="s">
        <v>405</v>
      </c>
      <c r="O11" s="40">
        <v>150</v>
      </c>
      <c r="P11" s="41"/>
      <c r="Q11" s="42"/>
      <c r="R11" s="13" t="s">
        <v>197</v>
      </c>
      <c r="S11" s="40">
        <v>20</v>
      </c>
      <c r="T11" s="41"/>
      <c r="U11" s="110"/>
      <c r="V11" s="111"/>
      <c r="W11" s="40"/>
      <c r="X11" s="14"/>
      <c r="Y11" s="42"/>
      <c r="Z11" s="39" t="s">
        <v>403</v>
      </c>
      <c r="AA11" s="40">
        <v>160</v>
      </c>
      <c r="AB11" s="41"/>
      <c r="AC11" s="37"/>
      <c r="AD11" s="306"/>
      <c r="AE11" s="306"/>
      <c r="AF11" s="306"/>
      <c r="AG11" s="306"/>
      <c r="AH11" s="306"/>
      <c r="AI11" s="306"/>
    </row>
    <row r="12" spans="1:35" s="6" customFormat="1" ht="14.45" customHeight="1" x14ac:dyDescent="0.15">
      <c r="A12" s="34"/>
      <c r="B12" s="13" t="s">
        <v>468</v>
      </c>
      <c r="C12" s="35">
        <v>3400</v>
      </c>
      <c r="D12" s="14"/>
      <c r="E12" s="36"/>
      <c r="F12" s="13" t="s">
        <v>115</v>
      </c>
      <c r="G12" s="35">
        <v>500</v>
      </c>
      <c r="H12" s="14"/>
      <c r="I12" s="36"/>
      <c r="J12" s="13" t="s">
        <v>344</v>
      </c>
      <c r="K12" s="35">
        <v>2650</v>
      </c>
      <c r="L12" s="14"/>
      <c r="M12" s="36"/>
      <c r="N12" s="13" t="s">
        <v>526</v>
      </c>
      <c r="O12" s="35">
        <v>30</v>
      </c>
      <c r="P12" s="14"/>
      <c r="Q12" s="36"/>
      <c r="R12" s="13" t="s">
        <v>559</v>
      </c>
      <c r="S12" s="35">
        <v>10</v>
      </c>
      <c r="T12" s="14"/>
      <c r="U12" s="110"/>
      <c r="V12" s="111"/>
      <c r="W12" s="35"/>
      <c r="X12" s="14"/>
      <c r="Y12" s="36"/>
      <c r="Z12" s="13" t="s">
        <v>347</v>
      </c>
      <c r="AA12" s="35">
        <v>500</v>
      </c>
      <c r="AB12" s="14"/>
      <c r="AC12" s="37"/>
      <c r="AD12" s="306"/>
      <c r="AE12" s="306"/>
      <c r="AF12" s="306"/>
      <c r="AG12" s="306"/>
      <c r="AH12" s="306"/>
      <c r="AI12" s="306"/>
    </row>
    <row r="13" spans="1:35" s="6" customFormat="1" ht="14.45" customHeight="1" x14ac:dyDescent="0.15">
      <c r="A13" s="34"/>
      <c r="B13" s="13" t="s">
        <v>469</v>
      </c>
      <c r="C13" s="35">
        <v>1930</v>
      </c>
      <c r="D13" s="14"/>
      <c r="E13" s="34"/>
      <c r="F13" s="13" t="s">
        <v>117</v>
      </c>
      <c r="G13" s="35">
        <v>1300</v>
      </c>
      <c r="H13" s="14"/>
      <c r="I13" s="34"/>
      <c r="J13" s="13" t="s">
        <v>411</v>
      </c>
      <c r="K13" s="35">
        <v>1550</v>
      </c>
      <c r="L13" s="14"/>
      <c r="M13" s="34"/>
      <c r="N13" s="13" t="s">
        <v>471</v>
      </c>
      <c r="O13" s="35">
        <v>110</v>
      </c>
      <c r="P13" s="14"/>
      <c r="Q13" s="34"/>
      <c r="R13" s="13"/>
      <c r="S13" s="35"/>
      <c r="T13" s="14"/>
      <c r="U13" s="110"/>
      <c r="V13" s="111"/>
      <c r="W13" s="35"/>
      <c r="X13" s="14"/>
      <c r="Y13" s="34"/>
      <c r="Z13" s="13"/>
      <c r="AA13" s="35"/>
      <c r="AB13" s="14"/>
      <c r="AC13" s="37"/>
      <c r="AE13" s="306"/>
      <c r="AF13" s="306"/>
      <c r="AG13" s="306"/>
      <c r="AH13" s="306"/>
      <c r="AI13" s="306"/>
    </row>
    <row r="14" spans="1:35" s="6" customFormat="1" ht="14.45" customHeight="1" x14ac:dyDescent="0.15">
      <c r="A14" s="34"/>
      <c r="B14" s="13"/>
      <c r="C14" s="35"/>
      <c r="D14" s="14"/>
      <c r="E14" s="34"/>
      <c r="F14" s="13"/>
      <c r="G14" s="35"/>
      <c r="H14" s="14"/>
      <c r="I14" s="34"/>
      <c r="J14" s="13" t="s">
        <v>197</v>
      </c>
      <c r="K14" s="35">
        <v>100</v>
      </c>
      <c r="L14" s="14"/>
      <c r="M14" s="34"/>
      <c r="N14" s="13" t="s">
        <v>472</v>
      </c>
      <c r="O14" s="35">
        <v>180</v>
      </c>
      <c r="P14" s="14"/>
      <c r="Q14" s="34"/>
      <c r="R14" s="55" t="s">
        <v>119</v>
      </c>
      <c r="S14" s="35">
        <v>200</v>
      </c>
      <c r="T14" s="14"/>
      <c r="U14" s="110"/>
      <c r="V14" s="111"/>
      <c r="W14" s="35"/>
      <c r="X14" s="14"/>
      <c r="Y14" s="34"/>
      <c r="Z14" s="13" t="s">
        <v>412</v>
      </c>
      <c r="AA14" s="35">
        <v>200</v>
      </c>
      <c r="AB14" s="14"/>
      <c r="AC14" s="37"/>
      <c r="AD14" s="306"/>
      <c r="AE14" s="306"/>
      <c r="AF14" s="306"/>
      <c r="AG14" s="306"/>
      <c r="AH14" s="306"/>
      <c r="AI14" s="306"/>
    </row>
    <row r="15" spans="1:35" s="6" customFormat="1" ht="14.45" customHeight="1" x14ac:dyDescent="0.15">
      <c r="A15" s="34"/>
      <c r="B15" s="13" t="s">
        <v>540</v>
      </c>
      <c r="C15" s="35">
        <v>3860</v>
      </c>
      <c r="D15" s="14"/>
      <c r="E15" s="34"/>
      <c r="F15" s="13" t="s">
        <v>99</v>
      </c>
      <c r="G15" s="35">
        <v>1250</v>
      </c>
      <c r="H15" s="14"/>
      <c r="I15" s="34"/>
      <c r="J15" s="13" t="s">
        <v>240</v>
      </c>
      <c r="K15" s="35">
        <v>2350</v>
      </c>
      <c r="L15" s="14"/>
      <c r="M15" s="34"/>
      <c r="N15" s="13" t="s">
        <v>473</v>
      </c>
      <c r="O15" s="35">
        <v>70</v>
      </c>
      <c r="P15" s="14"/>
      <c r="Q15" s="34"/>
      <c r="R15" s="13" t="s">
        <v>345</v>
      </c>
      <c r="S15" s="35">
        <v>180</v>
      </c>
      <c r="T15" s="14"/>
      <c r="U15" s="110"/>
      <c r="V15" s="111"/>
      <c r="W15" s="35"/>
      <c r="X15" s="14"/>
      <c r="Y15" s="34"/>
      <c r="Z15" s="13" t="s">
        <v>526</v>
      </c>
      <c r="AA15" s="35">
        <v>80</v>
      </c>
      <c r="AB15" s="14"/>
      <c r="AC15" s="37"/>
      <c r="AD15" s="306"/>
      <c r="AE15" s="306"/>
      <c r="AF15" s="306"/>
      <c r="AG15" s="306"/>
      <c r="AH15" s="306"/>
      <c r="AI15" s="306"/>
    </row>
    <row r="16" spans="1:35" s="6" customFormat="1" ht="14.45" customHeight="1" x14ac:dyDescent="0.15">
      <c r="A16" s="34"/>
      <c r="B16" s="13"/>
      <c r="C16" s="35"/>
      <c r="D16" s="14"/>
      <c r="E16" s="36"/>
      <c r="F16" s="13" t="s">
        <v>100</v>
      </c>
      <c r="G16" s="35">
        <v>900</v>
      </c>
      <c r="H16" s="14"/>
      <c r="I16" s="36"/>
      <c r="J16" s="13" t="s">
        <v>465</v>
      </c>
      <c r="K16" s="40">
        <v>1350</v>
      </c>
      <c r="L16" s="14"/>
      <c r="M16" s="36"/>
      <c r="N16" s="300" t="s">
        <v>539</v>
      </c>
      <c r="O16" s="300">
        <v>40</v>
      </c>
      <c r="P16" s="14"/>
      <c r="Q16" s="36"/>
      <c r="R16" s="13" t="s">
        <v>346</v>
      </c>
      <c r="S16" s="35">
        <v>40</v>
      </c>
      <c r="T16" s="14"/>
      <c r="U16" s="110"/>
      <c r="V16" s="111"/>
      <c r="W16" s="35"/>
      <c r="X16" s="14"/>
      <c r="Y16" s="36"/>
      <c r="Z16" s="12" t="s">
        <v>387</v>
      </c>
      <c r="AA16" s="35">
        <v>90</v>
      </c>
      <c r="AB16" s="14"/>
      <c r="AC16" s="37"/>
      <c r="AD16" s="306"/>
      <c r="AE16" s="306"/>
      <c r="AF16" s="306"/>
      <c r="AG16" s="306"/>
      <c r="AH16" s="306"/>
      <c r="AI16" s="306"/>
    </row>
    <row r="17" spans="1:35" s="6" customFormat="1" ht="14.45" customHeight="1" x14ac:dyDescent="0.15">
      <c r="A17" s="34"/>
      <c r="B17" s="39" t="s">
        <v>232</v>
      </c>
      <c r="C17" s="40">
        <v>3110</v>
      </c>
      <c r="D17" s="14"/>
      <c r="E17" s="36"/>
      <c r="F17" s="13"/>
      <c r="G17" s="35"/>
      <c r="H17" s="14"/>
      <c r="I17" s="36"/>
      <c r="J17" s="13" t="s">
        <v>562</v>
      </c>
      <c r="K17" s="40">
        <v>400</v>
      </c>
      <c r="L17" s="14"/>
      <c r="M17" s="36"/>
      <c r="N17" s="13" t="s">
        <v>475</v>
      </c>
      <c r="O17" s="35">
        <v>90</v>
      </c>
      <c r="P17" s="14"/>
      <c r="Q17" s="36"/>
      <c r="R17" s="13" t="s">
        <v>388</v>
      </c>
      <c r="S17" s="40">
        <v>10</v>
      </c>
      <c r="T17" s="14"/>
      <c r="U17" s="110"/>
      <c r="V17" s="111"/>
      <c r="W17" s="40"/>
      <c r="X17" s="14"/>
      <c r="Y17" s="36"/>
      <c r="Z17" s="13" t="s">
        <v>389</v>
      </c>
      <c r="AA17" s="40">
        <v>140</v>
      </c>
      <c r="AB17" s="294"/>
      <c r="AC17" s="5"/>
      <c r="AD17" s="306"/>
      <c r="AE17" s="306"/>
      <c r="AF17" s="306"/>
      <c r="AG17" s="306"/>
      <c r="AH17" s="306"/>
      <c r="AI17" s="306"/>
    </row>
    <row r="18" spans="1:35" s="6" customFormat="1" ht="14.45" customHeight="1" x14ac:dyDescent="0.15">
      <c r="A18" s="38"/>
      <c r="B18" s="39" t="s">
        <v>560</v>
      </c>
      <c r="C18" s="40">
        <v>1460</v>
      </c>
      <c r="D18" s="41"/>
      <c r="E18" s="42"/>
      <c r="F18" s="13" t="s">
        <v>122</v>
      </c>
      <c r="G18" s="35">
        <v>1300</v>
      </c>
      <c r="H18" s="41"/>
      <c r="I18" s="42"/>
      <c r="J18" s="13" t="s">
        <v>235</v>
      </c>
      <c r="K18" s="35">
        <v>1200</v>
      </c>
      <c r="L18" s="41"/>
      <c r="M18" s="42"/>
      <c r="N18" s="13" t="s">
        <v>197</v>
      </c>
      <c r="O18" s="40">
        <v>40</v>
      </c>
      <c r="P18" s="41"/>
      <c r="Q18" s="42"/>
      <c r="R18" s="39"/>
      <c r="S18" s="40"/>
      <c r="T18" s="41"/>
      <c r="U18" s="110"/>
      <c r="V18" s="111"/>
      <c r="W18" s="40"/>
      <c r="X18" s="14"/>
      <c r="Y18" s="42"/>
      <c r="Z18" s="13" t="s">
        <v>472</v>
      </c>
      <c r="AA18" s="40">
        <v>200</v>
      </c>
      <c r="AB18" s="14"/>
      <c r="AC18" s="5"/>
      <c r="AD18" s="306"/>
      <c r="AE18" s="306"/>
      <c r="AF18" s="306"/>
      <c r="AG18" s="306"/>
      <c r="AH18" s="306"/>
      <c r="AI18" s="306"/>
    </row>
    <row r="19" spans="1:35" s="6" customFormat="1" ht="14.45" customHeight="1" x14ac:dyDescent="0.15">
      <c r="A19" s="38"/>
      <c r="B19" s="39" t="s">
        <v>233</v>
      </c>
      <c r="C19" s="40">
        <v>1980</v>
      </c>
      <c r="D19" s="41"/>
      <c r="E19" s="42"/>
      <c r="F19" s="13" t="s">
        <v>477</v>
      </c>
      <c r="G19" s="40">
        <v>850</v>
      </c>
      <c r="H19" s="41"/>
      <c r="I19" s="42"/>
      <c r="J19" s="12" t="s">
        <v>519</v>
      </c>
      <c r="K19" s="300">
        <v>10</v>
      </c>
      <c r="L19" s="41"/>
      <c r="M19" s="42"/>
      <c r="N19" s="13" t="s">
        <v>116</v>
      </c>
      <c r="O19" s="40">
        <v>90</v>
      </c>
      <c r="P19" s="41"/>
      <c r="Q19" s="42"/>
      <c r="R19" s="305" t="s">
        <v>539</v>
      </c>
      <c r="S19" s="59">
        <v>20</v>
      </c>
      <c r="T19" s="41"/>
      <c r="U19" s="110"/>
      <c r="V19" s="111"/>
      <c r="W19" s="40"/>
      <c r="X19" s="14"/>
      <c r="Y19" s="42"/>
      <c r="Z19" s="13" t="s">
        <v>479</v>
      </c>
      <c r="AA19" s="40">
        <v>70</v>
      </c>
      <c r="AB19" s="41"/>
      <c r="AC19" s="5"/>
      <c r="AD19" s="306"/>
      <c r="AE19" s="292"/>
      <c r="AF19" s="292"/>
      <c r="AG19" s="306"/>
      <c r="AH19" s="306"/>
      <c r="AI19" s="306"/>
    </row>
    <row r="20" spans="1:35" s="6" customFormat="1" ht="14.45" customHeight="1" x14ac:dyDescent="0.15">
      <c r="A20" s="38"/>
      <c r="B20" s="13" t="s">
        <v>557</v>
      </c>
      <c r="C20" s="35">
        <v>2250</v>
      </c>
      <c r="D20" s="41"/>
      <c r="E20" s="42"/>
      <c r="F20" s="13" t="s">
        <v>120</v>
      </c>
      <c r="G20" s="35">
        <v>550</v>
      </c>
      <c r="H20" s="41"/>
      <c r="I20" s="42"/>
      <c r="J20" s="13" t="s">
        <v>520</v>
      </c>
      <c r="K20" s="35">
        <v>70</v>
      </c>
      <c r="L20" s="41"/>
      <c r="M20" s="42"/>
      <c r="N20" s="13" t="s">
        <v>114</v>
      </c>
      <c r="O20" s="40">
        <v>500</v>
      </c>
      <c r="P20" s="41"/>
      <c r="Q20" s="42"/>
      <c r="R20" s="287" t="s">
        <v>554</v>
      </c>
      <c r="S20" s="35">
        <v>10</v>
      </c>
      <c r="T20" s="41"/>
      <c r="U20" s="110"/>
      <c r="V20" s="111"/>
      <c r="W20" s="35"/>
      <c r="X20" s="14"/>
      <c r="Y20" s="42"/>
      <c r="Z20" s="308" t="s">
        <v>539</v>
      </c>
      <c r="AA20" s="300">
        <v>30</v>
      </c>
      <c r="AB20" s="41"/>
      <c r="AC20" s="5"/>
      <c r="AD20" s="306"/>
      <c r="AE20" s="306"/>
      <c r="AF20" s="306"/>
      <c r="AG20" s="306"/>
      <c r="AH20" s="306"/>
      <c r="AI20" s="306"/>
    </row>
    <row r="21" spans="1:35" s="6" customFormat="1" ht="14.45" customHeight="1" x14ac:dyDescent="0.15">
      <c r="A21" s="34"/>
      <c r="B21" s="13"/>
      <c r="C21" s="35"/>
      <c r="D21" s="14"/>
      <c r="E21" s="36"/>
      <c r="F21" s="13" t="s">
        <v>478</v>
      </c>
      <c r="G21" s="35">
        <v>500</v>
      </c>
      <c r="H21" s="14"/>
      <c r="I21" s="36"/>
      <c r="J21" s="55" t="s">
        <v>558</v>
      </c>
      <c r="K21" s="35">
        <v>130</v>
      </c>
      <c r="L21" s="14"/>
      <c r="M21" s="36"/>
      <c r="N21" s="287" t="s">
        <v>388</v>
      </c>
      <c r="O21" s="35">
        <v>70</v>
      </c>
      <c r="P21" s="14"/>
      <c r="Q21" s="36"/>
      <c r="R21" s="287"/>
      <c r="S21" s="35"/>
      <c r="T21" s="14"/>
      <c r="U21" s="110"/>
      <c r="V21" s="111"/>
      <c r="W21" s="35"/>
      <c r="X21" s="14"/>
      <c r="Y21" s="36"/>
      <c r="Z21" s="39" t="s">
        <v>474</v>
      </c>
      <c r="AA21" s="40">
        <v>90</v>
      </c>
      <c r="AB21" s="14"/>
      <c r="AC21" s="37"/>
      <c r="AD21" s="306"/>
      <c r="AE21" s="306"/>
      <c r="AF21" s="306"/>
      <c r="AG21" s="306"/>
      <c r="AH21" s="306"/>
      <c r="AI21" s="306"/>
    </row>
    <row r="22" spans="1:35" s="6" customFormat="1" ht="14.45" customHeight="1" x14ac:dyDescent="0.15">
      <c r="A22" s="54"/>
      <c r="B22" s="13"/>
      <c r="C22" s="35"/>
      <c r="D22" s="14"/>
      <c r="E22" s="36"/>
      <c r="F22" s="305" t="s">
        <v>553</v>
      </c>
      <c r="G22" s="35">
        <v>50</v>
      </c>
      <c r="H22" s="14"/>
      <c r="I22" s="36"/>
      <c r="J22" s="305" t="s">
        <v>539</v>
      </c>
      <c r="K22" s="59">
        <v>10</v>
      </c>
      <c r="L22" s="14"/>
      <c r="M22" s="36"/>
      <c r="N22" s="287" t="s">
        <v>74</v>
      </c>
      <c r="O22" s="35">
        <v>80</v>
      </c>
      <c r="P22" s="14"/>
      <c r="Q22" s="36"/>
      <c r="R22" s="287"/>
      <c r="S22" s="35"/>
      <c r="T22" s="14"/>
      <c r="U22" s="114"/>
      <c r="V22" s="115"/>
      <c r="W22" s="35"/>
      <c r="X22" s="57"/>
      <c r="Y22" s="36"/>
      <c r="Z22" s="13" t="s">
        <v>197</v>
      </c>
      <c r="AA22" s="35">
        <v>70</v>
      </c>
      <c r="AB22" s="14"/>
      <c r="AC22" s="37"/>
      <c r="AD22" s="306"/>
      <c r="AE22" s="306"/>
      <c r="AH22" s="306"/>
    </row>
    <row r="23" spans="1:35" s="6" customFormat="1" ht="14.45" customHeight="1" x14ac:dyDescent="0.15">
      <c r="A23" s="34"/>
      <c r="B23" s="13" t="s">
        <v>541</v>
      </c>
      <c r="C23" s="35">
        <v>4770</v>
      </c>
      <c r="D23" s="14"/>
      <c r="E23" s="36"/>
      <c r="F23" s="287" t="s">
        <v>554</v>
      </c>
      <c r="G23" s="35">
        <v>30</v>
      </c>
      <c r="H23" s="14"/>
      <c r="I23" s="36"/>
      <c r="J23" s="287" t="s">
        <v>554</v>
      </c>
      <c r="K23" s="35">
        <v>20</v>
      </c>
      <c r="L23" s="14"/>
      <c r="M23" s="36"/>
      <c r="N23" s="287" t="s">
        <v>120</v>
      </c>
      <c r="O23" s="35">
        <v>630</v>
      </c>
      <c r="P23" s="14"/>
      <c r="Q23" s="36"/>
      <c r="R23" s="13"/>
      <c r="S23" s="35"/>
      <c r="T23" s="14"/>
      <c r="U23" s="110"/>
      <c r="V23" s="111"/>
      <c r="W23" s="35"/>
      <c r="X23" s="14"/>
      <c r="Y23" s="36"/>
      <c r="Z23" s="13" t="s">
        <v>358</v>
      </c>
      <c r="AA23" s="35">
        <v>450</v>
      </c>
      <c r="AB23" s="14"/>
      <c r="AC23" s="37"/>
      <c r="AE23" s="306"/>
      <c r="AH23" s="306"/>
    </row>
    <row r="24" spans="1:35" s="6" customFormat="1" ht="14.45" customHeight="1" x14ac:dyDescent="0.15">
      <c r="A24" s="34"/>
      <c r="B24" s="13" t="s">
        <v>118</v>
      </c>
      <c r="C24" s="59">
        <v>700</v>
      </c>
      <c r="D24" s="14"/>
      <c r="E24" s="36"/>
      <c r="F24" s="13"/>
      <c r="G24" s="35"/>
      <c r="H24" s="14"/>
      <c r="I24" s="36"/>
      <c r="J24" s="287"/>
      <c r="K24" s="59"/>
      <c r="L24" s="14"/>
      <c r="M24" s="36"/>
      <c r="N24" s="287" t="s">
        <v>346</v>
      </c>
      <c r="O24" s="35">
        <v>190</v>
      </c>
      <c r="P24" s="14"/>
      <c r="Q24" s="36"/>
      <c r="R24" s="13"/>
      <c r="S24" s="59"/>
      <c r="T24" s="14"/>
      <c r="U24" s="110"/>
      <c r="V24" s="111"/>
      <c r="W24" s="59"/>
      <c r="X24" s="14"/>
      <c r="Y24" s="36"/>
      <c r="Z24" s="13" t="s">
        <v>537</v>
      </c>
      <c r="AA24" s="302">
        <v>280</v>
      </c>
      <c r="AB24" s="14"/>
      <c r="AC24" s="37"/>
      <c r="AD24" s="306"/>
      <c r="AE24" s="306"/>
      <c r="AH24" s="306"/>
    </row>
    <row r="25" spans="1:35" s="6" customFormat="1" ht="14.45" customHeight="1" x14ac:dyDescent="0.15">
      <c r="A25" s="34"/>
      <c r="B25" s="13"/>
      <c r="C25" s="35"/>
      <c r="D25" s="14"/>
      <c r="E25" s="36"/>
      <c r="F25" s="13"/>
      <c r="G25" s="35"/>
      <c r="H25" s="14"/>
      <c r="I25" s="36"/>
      <c r="J25" s="287"/>
      <c r="K25" s="35"/>
      <c r="L25" s="14"/>
      <c r="M25" s="36"/>
      <c r="N25" s="305" t="s">
        <v>554</v>
      </c>
      <c r="O25" s="59">
        <v>10</v>
      </c>
      <c r="P25" s="14"/>
      <c r="Q25" s="36"/>
      <c r="R25" s="287"/>
      <c r="S25" s="35"/>
      <c r="T25" s="14"/>
      <c r="U25" s="110"/>
      <c r="V25" s="111"/>
      <c r="W25" s="35"/>
      <c r="X25" s="14"/>
      <c r="Y25" s="36"/>
      <c r="Z25" s="13" t="s">
        <v>562</v>
      </c>
      <c r="AA25" s="35">
        <v>110</v>
      </c>
      <c r="AB25" s="14"/>
      <c r="AC25" s="37"/>
      <c r="AD25" s="306"/>
      <c r="AE25" s="306"/>
      <c r="AH25" s="306"/>
    </row>
    <row r="26" spans="1:35" s="6" customFormat="1" ht="14.45" customHeight="1" x14ac:dyDescent="0.15">
      <c r="A26" s="34"/>
      <c r="B26" s="13"/>
      <c r="C26" s="35"/>
      <c r="D26" s="14"/>
      <c r="E26" s="36"/>
      <c r="F26" s="13"/>
      <c r="G26" s="35"/>
      <c r="H26" s="14"/>
      <c r="I26" s="36"/>
      <c r="J26" s="287"/>
      <c r="K26" s="35"/>
      <c r="L26" s="14"/>
      <c r="M26" s="36"/>
      <c r="N26" s="55" t="s">
        <v>558</v>
      </c>
      <c r="O26" s="35">
        <v>40</v>
      </c>
      <c r="P26" s="14"/>
      <c r="Q26" s="36"/>
      <c r="R26" s="287"/>
      <c r="S26" s="35"/>
      <c r="T26" s="14"/>
      <c r="U26" s="110"/>
      <c r="V26" s="111"/>
      <c r="W26" s="35"/>
      <c r="X26" s="14"/>
      <c r="Y26" s="36"/>
      <c r="Z26" s="13" t="s">
        <v>359</v>
      </c>
      <c r="AA26" s="35">
        <v>240</v>
      </c>
      <c r="AB26" s="14"/>
      <c r="AC26" s="37"/>
      <c r="AE26" s="306"/>
      <c r="AH26" s="306"/>
    </row>
    <row r="27" spans="1:35" s="6" customFormat="1" ht="14.45" customHeight="1" x14ac:dyDescent="0.15">
      <c r="A27" s="34"/>
      <c r="B27" s="13" t="s">
        <v>121</v>
      </c>
      <c r="C27" s="35">
        <v>2380</v>
      </c>
      <c r="D27" s="14"/>
      <c r="E27" s="36"/>
      <c r="F27" s="13"/>
      <c r="G27" s="35"/>
      <c r="H27" s="14"/>
      <c r="I27" s="36"/>
      <c r="J27" s="287"/>
      <c r="K27" s="35"/>
      <c r="L27" s="14"/>
      <c r="M27" s="36"/>
      <c r="N27" s="287" t="s">
        <v>476</v>
      </c>
      <c r="O27" s="35">
        <v>40</v>
      </c>
      <c r="P27" s="14"/>
      <c r="Q27" s="36"/>
      <c r="R27" s="287"/>
      <c r="S27" s="35"/>
      <c r="T27" s="14"/>
      <c r="U27" s="110"/>
      <c r="V27" s="111"/>
      <c r="W27" s="35"/>
      <c r="X27" s="14"/>
      <c r="Y27" s="36"/>
      <c r="Z27" s="13" t="s">
        <v>554</v>
      </c>
      <c r="AA27" s="60">
        <v>20</v>
      </c>
      <c r="AB27" s="14"/>
      <c r="AC27" s="37"/>
      <c r="AD27" s="306"/>
      <c r="AE27" s="306"/>
      <c r="AH27" s="306"/>
    </row>
    <row r="28" spans="1:35" s="6" customFormat="1" ht="14.45" customHeight="1" x14ac:dyDescent="0.15">
      <c r="A28" s="34"/>
      <c r="B28" s="13" t="s">
        <v>73</v>
      </c>
      <c r="C28" s="35">
        <v>1520</v>
      </c>
      <c r="D28" s="14"/>
      <c r="E28" s="36"/>
      <c r="F28" s="287"/>
      <c r="G28" s="40"/>
      <c r="H28" s="14"/>
      <c r="I28" s="36"/>
      <c r="J28" s="287"/>
      <c r="K28" s="35"/>
      <c r="L28" s="14"/>
      <c r="M28" s="36"/>
      <c r="N28" s="301"/>
      <c r="O28" s="35"/>
      <c r="P28" s="14"/>
      <c r="Q28" s="36"/>
      <c r="R28" s="287"/>
      <c r="S28" s="35"/>
      <c r="T28" s="14"/>
      <c r="U28" s="110"/>
      <c r="V28" s="111"/>
      <c r="W28" s="35"/>
      <c r="X28" s="14"/>
      <c r="Y28" s="36"/>
      <c r="Z28" s="55" t="s">
        <v>558</v>
      </c>
      <c r="AA28" s="35">
        <v>40</v>
      </c>
      <c r="AB28" s="14"/>
      <c r="AC28" s="37"/>
      <c r="AD28" s="306"/>
      <c r="AE28" s="306"/>
      <c r="AH28" s="306"/>
    </row>
    <row r="29" spans="1:35" s="6" customFormat="1" ht="14.45" customHeight="1" x14ac:dyDescent="0.15">
      <c r="A29" s="34"/>
      <c r="B29" s="13" t="s">
        <v>470</v>
      </c>
      <c r="C29" s="35">
        <v>2310</v>
      </c>
      <c r="D29" s="14"/>
      <c r="E29" s="36"/>
      <c r="F29" s="13"/>
      <c r="G29" s="35"/>
      <c r="H29" s="14"/>
      <c r="I29" s="36"/>
      <c r="J29" s="13"/>
      <c r="K29" s="35"/>
      <c r="L29" s="14"/>
      <c r="M29" s="36"/>
      <c r="N29" s="287" t="s">
        <v>392</v>
      </c>
      <c r="O29" s="35">
        <v>20</v>
      </c>
      <c r="P29" s="14"/>
      <c r="Q29" s="36"/>
      <c r="R29" s="13"/>
      <c r="S29" s="35"/>
      <c r="T29" s="14"/>
      <c r="U29" s="110"/>
      <c r="V29" s="111"/>
      <c r="W29" s="35"/>
      <c r="X29" s="14"/>
      <c r="Y29" s="36"/>
      <c r="Z29" s="13" t="s">
        <v>480</v>
      </c>
      <c r="AA29" s="35">
        <v>10</v>
      </c>
      <c r="AB29" s="14"/>
      <c r="AC29" s="37"/>
      <c r="AD29" s="306"/>
      <c r="AE29" s="306"/>
    </row>
    <row r="30" spans="1:35" s="6" customFormat="1" ht="14.45" customHeight="1" x14ac:dyDescent="0.15">
      <c r="A30" s="34"/>
      <c r="B30" s="39"/>
      <c r="C30" s="40"/>
      <c r="D30" s="14"/>
      <c r="E30" s="36"/>
      <c r="F30" s="287"/>
      <c r="G30" s="40"/>
      <c r="H30" s="14"/>
      <c r="I30" s="36"/>
      <c r="J30" s="13"/>
      <c r="K30" s="40"/>
      <c r="L30" s="14"/>
      <c r="M30" s="36"/>
      <c r="N30" s="13"/>
      <c r="O30" s="40"/>
      <c r="P30" s="14"/>
      <c r="Q30" s="36"/>
      <c r="R30" s="13"/>
      <c r="S30" s="40"/>
      <c r="T30" s="14"/>
      <c r="U30" s="110"/>
      <c r="V30" s="111"/>
      <c r="W30" s="40"/>
      <c r="X30" s="14"/>
      <c r="Y30" s="36"/>
      <c r="Z30" s="13"/>
      <c r="AA30" s="60"/>
      <c r="AB30" s="14"/>
      <c r="AC30" s="37"/>
      <c r="AD30" s="306"/>
      <c r="AE30" s="306"/>
    </row>
    <row r="31" spans="1:35" s="6" customFormat="1" ht="14.45" customHeight="1" x14ac:dyDescent="0.15">
      <c r="A31" s="38"/>
      <c r="B31" s="39" t="s">
        <v>234</v>
      </c>
      <c r="C31" s="60">
        <v>2600</v>
      </c>
      <c r="D31" s="41"/>
      <c r="E31" s="42"/>
      <c r="F31" s="287"/>
      <c r="G31" s="60"/>
      <c r="H31" s="41"/>
      <c r="I31" s="42"/>
      <c r="J31" s="39"/>
      <c r="K31" s="60"/>
      <c r="L31" s="41"/>
      <c r="M31" s="42"/>
      <c r="N31" s="39"/>
      <c r="O31" s="60"/>
      <c r="P31" s="41"/>
      <c r="Q31" s="42"/>
      <c r="R31" s="13"/>
      <c r="S31" s="60"/>
      <c r="T31" s="41"/>
      <c r="U31" s="110"/>
      <c r="V31" s="111"/>
      <c r="W31" s="60"/>
      <c r="X31" s="14"/>
      <c r="Y31" s="42"/>
      <c r="Z31" s="13" t="s">
        <v>388</v>
      </c>
      <c r="AA31" s="35">
        <v>50</v>
      </c>
      <c r="AB31" s="41"/>
      <c r="AC31" s="37"/>
      <c r="AD31" s="306"/>
      <c r="AE31" s="306"/>
    </row>
    <row r="32" spans="1:35" s="6" customFormat="1" ht="14.45" customHeight="1" x14ac:dyDescent="0.15">
      <c r="A32" s="38"/>
      <c r="B32" s="13" t="s">
        <v>561</v>
      </c>
      <c r="C32" s="59">
        <v>1980</v>
      </c>
      <c r="D32" s="41"/>
      <c r="E32" s="42"/>
      <c r="F32" s="287"/>
      <c r="G32" s="59"/>
      <c r="H32" s="41"/>
      <c r="I32" s="42"/>
      <c r="J32" s="39"/>
      <c r="K32" s="59"/>
      <c r="L32" s="41"/>
      <c r="M32" s="42"/>
      <c r="N32" s="39"/>
      <c r="O32" s="59"/>
      <c r="P32" s="41"/>
      <c r="Q32" s="42"/>
      <c r="R32" s="13"/>
      <c r="S32" s="59"/>
      <c r="T32" s="41"/>
      <c r="U32" s="110"/>
      <c r="V32" s="111"/>
      <c r="W32" s="59"/>
      <c r="X32" s="14"/>
      <c r="Y32" s="42"/>
      <c r="Z32" s="39" t="s">
        <v>390</v>
      </c>
      <c r="AA32" s="40">
        <v>30</v>
      </c>
      <c r="AB32" s="41"/>
      <c r="AC32" s="37"/>
      <c r="AD32" s="306"/>
      <c r="AE32" s="306"/>
    </row>
    <row r="33" spans="1:31" s="6" customFormat="1" ht="14.45" customHeight="1" x14ac:dyDescent="0.15">
      <c r="A33" s="34"/>
      <c r="B33" s="13"/>
      <c r="C33" s="59"/>
      <c r="D33" s="14"/>
      <c r="E33" s="36"/>
      <c r="F33" s="287"/>
      <c r="G33" s="59"/>
      <c r="H33" s="14"/>
      <c r="I33" s="36"/>
      <c r="J33" s="13"/>
      <c r="K33" s="59"/>
      <c r="L33" s="14"/>
      <c r="M33" s="36"/>
      <c r="N33" s="13"/>
      <c r="O33" s="59"/>
      <c r="P33" s="14"/>
      <c r="Q33" s="36"/>
      <c r="R33" s="13"/>
      <c r="S33" s="59"/>
      <c r="T33" s="14"/>
      <c r="U33" s="110"/>
      <c r="V33" s="111"/>
      <c r="W33" s="59"/>
      <c r="X33" s="14"/>
      <c r="Y33" s="36"/>
      <c r="Z33" s="39" t="s">
        <v>532</v>
      </c>
      <c r="AA33" s="40">
        <v>10</v>
      </c>
      <c r="AB33" s="14"/>
      <c r="AC33" s="37"/>
      <c r="AD33" s="306"/>
      <c r="AE33" s="306"/>
    </row>
    <row r="34" spans="1:31" s="6" customFormat="1" ht="14.45" customHeight="1" x14ac:dyDescent="0.15">
      <c r="A34" s="34"/>
      <c r="B34" s="39" t="s">
        <v>120</v>
      </c>
      <c r="C34" s="60">
        <v>2710</v>
      </c>
      <c r="D34" s="14"/>
      <c r="E34" s="36"/>
      <c r="F34" s="287"/>
      <c r="G34" s="60"/>
      <c r="H34" s="14"/>
      <c r="I34" s="36"/>
      <c r="J34" s="13"/>
      <c r="K34" s="60"/>
      <c r="L34" s="14"/>
      <c r="M34" s="36"/>
      <c r="N34" s="13"/>
      <c r="O34" s="60"/>
      <c r="P34" s="14"/>
      <c r="Q34" s="36"/>
      <c r="R34" s="287"/>
      <c r="S34" s="60"/>
      <c r="T34" s="14"/>
      <c r="U34" s="110"/>
      <c r="V34" s="111"/>
      <c r="W34" s="60"/>
      <c r="X34" s="14"/>
      <c r="Y34" s="36"/>
      <c r="Z34" s="39" t="s">
        <v>533</v>
      </c>
      <c r="AA34" s="59">
        <v>40</v>
      </c>
      <c r="AB34" s="14"/>
      <c r="AC34" s="37"/>
      <c r="AD34" s="306"/>
      <c r="AE34" s="306"/>
    </row>
    <row r="35" spans="1:31" s="6" customFormat="1" ht="14.45" customHeight="1" x14ac:dyDescent="0.15">
      <c r="A35" s="38"/>
      <c r="B35" s="39" t="s">
        <v>511</v>
      </c>
      <c r="C35" s="60">
        <v>310</v>
      </c>
      <c r="D35" s="41"/>
      <c r="E35" s="42"/>
      <c r="F35" s="287"/>
      <c r="G35" s="60"/>
      <c r="H35" s="41"/>
      <c r="I35" s="42"/>
      <c r="J35" s="39"/>
      <c r="K35" s="60"/>
      <c r="L35" s="41"/>
      <c r="M35" s="42"/>
      <c r="N35" s="39"/>
      <c r="O35" s="60"/>
      <c r="P35" s="41"/>
      <c r="Q35" s="42"/>
      <c r="R35" s="287"/>
      <c r="S35" s="60"/>
      <c r="T35" s="41"/>
      <c r="U35" s="110"/>
      <c r="V35" s="111"/>
      <c r="W35" s="60"/>
      <c r="X35" s="14"/>
      <c r="Y35" s="42"/>
      <c r="Z35" s="39" t="s">
        <v>391</v>
      </c>
      <c r="AA35" s="59">
        <v>70</v>
      </c>
      <c r="AB35" s="41"/>
      <c r="AC35" s="37"/>
      <c r="AD35" s="306"/>
      <c r="AE35" s="306"/>
    </row>
    <row r="36" spans="1:31" s="6" customFormat="1" ht="14.45" customHeight="1" x14ac:dyDescent="0.15">
      <c r="A36" s="38"/>
      <c r="B36" s="39" t="s">
        <v>512</v>
      </c>
      <c r="C36" s="60">
        <v>1130</v>
      </c>
      <c r="D36" s="41"/>
      <c r="E36" s="42"/>
      <c r="F36" s="287"/>
      <c r="G36" s="60"/>
      <c r="H36" s="41"/>
      <c r="I36" s="42"/>
      <c r="J36" s="39"/>
      <c r="K36" s="60"/>
      <c r="L36" s="41"/>
      <c r="M36" s="42"/>
      <c r="N36" s="39"/>
      <c r="O36" s="60"/>
      <c r="P36" s="41"/>
      <c r="Q36" s="42"/>
      <c r="R36" s="13"/>
      <c r="S36" s="60"/>
      <c r="T36" s="41"/>
      <c r="U36" s="110"/>
      <c r="V36" s="111"/>
      <c r="W36" s="60"/>
      <c r="X36" s="14"/>
      <c r="Y36" s="42"/>
      <c r="Z36" s="13" t="s">
        <v>392</v>
      </c>
      <c r="AA36" s="59">
        <v>60</v>
      </c>
      <c r="AB36" s="41"/>
      <c r="AC36" s="37"/>
      <c r="AE36" s="306"/>
    </row>
    <row r="37" spans="1:31" s="6" customFormat="1" ht="14.45" customHeight="1" x14ac:dyDescent="0.15">
      <c r="A37" s="38"/>
      <c r="B37" s="39" t="s">
        <v>402</v>
      </c>
      <c r="C37" s="60">
        <v>1200</v>
      </c>
      <c r="D37" s="41"/>
      <c r="E37" s="42"/>
      <c r="F37" s="13"/>
      <c r="G37" s="60"/>
      <c r="H37" s="41"/>
      <c r="I37" s="42"/>
      <c r="J37" s="39"/>
      <c r="K37" s="60"/>
      <c r="L37" s="41"/>
      <c r="M37" s="42"/>
      <c r="N37" s="39"/>
      <c r="O37" s="60"/>
      <c r="P37" s="41"/>
      <c r="Q37" s="42"/>
      <c r="R37" s="13"/>
      <c r="S37" s="60"/>
      <c r="T37" s="41"/>
      <c r="U37" s="110"/>
      <c r="V37" s="111"/>
      <c r="W37" s="60"/>
      <c r="X37" s="14"/>
      <c r="Y37" s="42"/>
      <c r="Z37" s="287"/>
      <c r="AA37" s="60"/>
      <c r="AB37" s="41"/>
      <c r="AC37" s="37"/>
      <c r="AE37" s="306"/>
    </row>
    <row r="38" spans="1:31" s="6" customFormat="1" ht="14.45" customHeight="1" x14ac:dyDescent="0.15">
      <c r="A38" s="38"/>
      <c r="B38" s="39" t="s">
        <v>236</v>
      </c>
      <c r="C38" s="60">
        <v>3520</v>
      </c>
      <c r="D38" s="41"/>
      <c r="E38" s="42"/>
      <c r="F38" s="13"/>
      <c r="G38" s="60"/>
      <c r="H38" s="41"/>
      <c r="I38" s="42"/>
      <c r="J38" s="39"/>
      <c r="K38" s="60"/>
      <c r="L38" s="41"/>
      <c r="M38" s="42"/>
      <c r="N38" s="39"/>
      <c r="O38" s="60"/>
      <c r="P38" s="41"/>
      <c r="Q38" s="42"/>
      <c r="R38" s="39"/>
      <c r="S38" s="60"/>
      <c r="T38" s="41"/>
      <c r="U38" s="110"/>
      <c r="V38" s="111"/>
      <c r="W38" s="60"/>
      <c r="X38" s="14"/>
      <c r="Y38" s="42"/>
      <c r="Z38" s="13"/>
      <c r="AA38" s="60"/>
      <c r="AB38" s="41"/>
      <c r="AC38" s="37"/>
      <c r="AE38" s="306"/>
    </row>
    <row r="39" spans="1:31" s="6" customFormat="1" ht="14.45" customHeight="1" x14ac:dyDescent="0.15">
      <c r="A39" s="38"/>
      <c r="B39" s="39"/>
      <c r="C39" s="60"/>
      <c r="D39" s="41"/>
      <c r="E39" s="42"/>
      <c r="F39" s="13"/>
      <c r="G39" s="60"/>
      <c r="H39" s="41"/>
      <c r="I39" s="42"/>
      <c r="J39" s="39"/>
      <c r="K39" s="60"/>
      <c r="L39" s="41"/>
      <c r="M39" s="42"/>
      <c r="N39" s="39"/>
      <c r="O39" s="60"/>
      <c r="P39" s="41"/>
      <c r="Q39" s="42"/>
      <c r="R39" s="39"/>
      <c r="S39" s="60"/>
      <c r="T39" s="41"/>
      <c r="U39" s="110"/>
      <c r="V39" s="111"/>
      <c r="W39" s="60"/>
      <c r="X39" s="14"/>
      <c r="Y39" s="42"/>
      <c r="Z39" s="287"/>
      <c r="AA39" s="60"/>
      <c r="AB39" s="41"/>
      <c r="AC39" s="37"/>
      <c r="AE39" s="306"/>
    </row>
    <row r="40" spans="1:31" s="6" customFormat="1" ht="14.45" customHeight="1" x14ac:dyDescent="0.15">
      <c r="A40" s="38"/>
      <c r="B40" s="39" t="s">
        <v>237</v>
      </c>
      <c r="C40" s="60">
        <v>2720</v>
      </c>
      <c r="D40" s="41"/>
      <c r="E40" s="42"/>
      <c r="F40" s="13"/>
      <c r="G40" s="60"/>
      <c r="H40" s="41"/>
      <c r="I40" s="42"/>
      <c r="J40" s="39"/>
      <c r="K40" s="60"/>
      <c r="L40" s="41"/>
      <c r="M40" s="42"/>
      <c r="N40" s="39"/>
      <c r="O40" s="60"/>
      <c r="P40" s="41"/>
      <c r="Q40" s="42"/>
      <c r="R40" s="39"/>
      <c r="S40" s="60"/>
      <c r="T40" s="41"/>
      <c r="U40" s="110"/>
      <c r="V40" s="111"/>
      <c r="W40" s="60"/>
      <c r="X40" s="14"/>
      <c r="Y40" s="42"/>
      <c r="Z40" s="287"/>
      <c r="AA40" s="60"/>
      <c r="AB40" s="41"/>
      <c r="AC40" s="37"/>
      <c r="AE40" s="306"/>
    </row>
    <row r="41" spans="1:31" s="6" customFormat="1" ht="14.45" customHeight="1" x14ac:dyDescent="0.15">
      <c r="A41" s="38"/>
      <c r="B41" s="39"/>
      <c r="C41" s="60"/>
      <c r="D41" s="41"/>
      <c r="E41" s="42"/>
      <c r="F41" s="13"/>
      <c r="G41" s="60"/>
      <c r="H41" s="41"/>
      <c r="I41" s="42"/>
      <c r="J41" s="39"/>
      <c r="K41" s="60"/>
      <c r="L41" s="41"/>
      <c r="M41" s="42"/>
      <c r="N41" s="39"/>
      <c r="O41" s="60"/>
      <c r="P41" s="41"/>
      <c r="Q41" s="42"/>
      <c r="R41" s="39"/>
      <c r="S41" s="60"/>
      <c r="T41" s="41"/>
      <c r="U41" s="110"/>
      <c r="V41" s="111"/>
      <c r="W41" s="60"/>
      <c r="X41" s="14"/>
      <c r="Y41" s="42"/>
      <c r="Z41" s="287"/>
      <c r="AA41" s="60"/>
      <c r="AB41" s="41"/>
      <c r="AC41" s="37"/>
      <c r="AE41" s="306"/>
    </row>
    <row r="42" spans="1:31" s="6" customFormat="1" ht="14.45" customHeight="1" x14ac:dyDescent="0.15">
      <c r="A42" s="38"/>
      <c r="B42" s="39"/>
      <c r="C42" s="60"/>
      <c r="D42" s="41"/>
      <c r="E42" s="42"/>
      <c r="F42" s="13"/>
      <c r="G42" s="60"/>
      <c r="H42" s="41"/>
      <c r="I42" s="42"/>
      <c r="J42" s="39"/>
      <c r="K42" s="60"/>
      <c r="L42" s="41"/>
      <c r="M42" s="42"/>
      <c r="N42" s="39"/>
      <c r="O42" s="60"/>
      <c r="P42" s="41"/>
      <c r="Q42" s="42"/>
      <c r="R42" s="39"/>
      <c r="S42" s="60"/>
      <c r="T42" s="41"/>
      <c r="U42" s="110"/>
      <c r="V42" s="111"/>
      <c r="W42" s="60"/>
      <c r="X42" s="14"/>
      <c r="Y42" s="42"/>
      <c r="Z42" s="287"/>
      <c r="AA42" s="60"/>
      <c r="AB42" s="41"/>
      <c r="AC42" s="37"/>
      <c r="AE42" s="306"/>
    </row>
    <row r="43" spans="1:31" s="6" customFormat="1" ht="14.45" customHeight="1" x14ac:dyDescent="0.15">
      <c r="A43" s="26"/>
      <c r="B43" s="67" t="s">
        <v>165</v>
      </c>
      <c r="C43" s="45">
        <f>SUM(C8:C42)</f>
        <v>56070</v>
      </c>
      <c r="D43" s="108">
        <f>SUM(D8:D42)</f>
        <v>0</v>
      </c>
      <c r="E43" s="26"/>
      <c r="F43" s="67" t="s">
        <v>165</v>
      </c>
      <c r="G43" s="45">
        <f>SUM(G8:G42)</f>
        <v>12330</v>
      </c>
      <c r="H43" s="108">
        <f>SUM(H8:H42)</f>
        <v>0</v>
      </c>
      <c r="I43" s="26"/>
      <c r="J43" s="67" t="s">
        <v>165</v>
      </c>
      <c r="K43" s="45">
        <f>SUM(K8:K42)</f>
        <v>13690</v>
      </c>
      <c r="L43" s="108">
        <f>SUM(L8:L42)</f>
        <v>0</v>
      </c>
      <c r="M43" s="26"/>
      <c r="N43" s="67" t="s">
        <v>165</v>
      </c>
      <c r="O43" s="45">
        <f>SUM(O8:O42)</f>
        <v>2630</v>
      </c>
      <c r="P43" s="108">
        <f>SUM(P8:P42)</f>
        <v>0</v>
      </c>
      <c r="Q43" s="26"/>
      <c r="R43" s="67" t="s">
        <v>165</v>
      </c>
      <c r="S43" s="45">
        <f>SUM(S8:S42)</f>
        <v>1870</v>
      </c>
      <c r="T43" s="108">
        <f>SUM(T8:T42)</f>
        <v>0</v>
      </c>
      <c r="U43" s="46"/>
      <c r="V43" s="47"/>
      <c r="W43" s="109"/>
      <c r="X43" s="48"/>
      <c r="Y43" s="26"/>
      <c r="Z43" s="67" t="s">
        <v>165</v>
      </c>
      <c r="AA43" s="45">
        <f>SUM(AA8:AA42)</f>
        <v>4550</v>
      </c>
      <c r="AB43" s="108">
        <f>SUM(AB8:AB42)</f>
        <v>0</v>
      </c>
      <c r="AC43" s="37"/>
    </row>
    <row r="44" spans="1:31" s="6" customFormat="1" ht="14.45" customHeight="1" x14ac:dyDescent="0.15">
      <c r="A44" s="91" t="s">
        <v>291</v>
      </c>
      <c r="B44" s="12"/>
      <c r="C44" s="16"/>
      <c r="D44" s="17"/>
      <c r="E44" s="11"/>
      <c r="F44" s="12"/>
      <c r="G44" s="16"/>
      <c r="H44" s="17"/>
      <c r="I44" s="11"/>
      <c r="J44" s="12"/>
      <c r="K44" s="16"/>
      <c r="L44" s="17"/>
      <c r="M44" s="11"/>
      <c r="N44" s="12"/>
      <c r="O44" s="16"/>
      <c r="P44" s="18"/>
      <c r="Q44" s="11"/>
      <c r="R44" s="12"/>
      <c r="S44" s="61"/>
      <c r="T44" s="62"/>
      <c r="U44" s="19"/>
      <c r="V44" s="16"/>
      <c r="W44" s="16"/>
      <c r="X44" s="18"/>
      <c r="Y44" s="3"/>
      <c r="Z44" s="12"/>
      <c r="AA44" s="63"/>
      <c r="AB44" s="64" t="s">
        <v>455</v>
      </c>
      <c r="AC44" s="5"/>
    </row>
    <row r="45" spans="1:31" s="6" customFormat="1" ht="14.45" customHeight="1" x14ac:dyDescent="0.15">
      <c r="A45" s="91"/>
      <c r="B45" s="12"/>
      <c r="C45" s="16"/>
      <c r="D45" s="17"/>
      <c r="E45" s="11"/>
      <c r="F45" s="12"/>
      <c r="G45" s="16"/>
      <c r="H45" s="17"/>
      <c r="I45" s="11"/>
      <c r="J45" s="12"/>
      <c r="K45" s="16"/>
      <c r="L45" s="17"/>
      <c r="M45" s="11"/>
      <c r="N45" s="12"/>
      <c r="O45" s="16"/>
      <c r="P45" s="18"/>
      <c r="Q45" s="11"/>
      <c r="R45" s="12"/>
      <c r="S45" s="61"/>
      <c r="T45" s="62"/>
      <c r="U45" s="19"/>
      <c r="V45" s="16"/>
      <c r="W45" s="16"/>
      <c r="X45" s="18"/>
      <c r="Y45" s="3"/>
      <c r="Z45" s="12"/>
      <c r="AA45" s="63"/>
      <c r="AB45" s="64"/>
      <c r="AC45" s="5"/>
    </row>
    <row r="46" spans="1:31" s="6" customFormat="1" ht="14.45" customHeight="1" x14ac:dyDescent="0.15">
      <c r="A46" s="91"/>
      <c r="B46" s="12"/>
      <c r="C46" s="16"/>
      <c r="D46" s="17"/>
      <c r="E46" s="11"/>
      <c r="F46" s="12"/>
      <c r="G46" s="16"/>
      <c r="H46" s="17"/>
      <c r="I46" s="11"/>
      <c r="J46" s="12"/>
      <c r="K46" s="16"/>
      <c r="L46" s="17"/>
      <c r="M46" s="11"/>
      <c r="N46" s="12"/>
      <c r="O46" s="16"/>
      <c r="P46" s="18"/>
      <c r="Q46" s="11"/>
      <c r="R46" s="12"/>
      <c r="S46" s="61"/>
      <c r="T46" s="62"/>
      <c r="U46" s="19"/>
      <c r="V46" s="16"/>
      <c r="W46" s="16"/>
      <c r="X46" s="18"/>
      <c r="Y46" s="3"/>
      <c r="Z46" s="12"/>
      <c r="AA46" s="63"/>
      <c r="AB46" s="64"/>
      <c r="AC46" s="5"/>
    </row>
    <row r="47" spans="1:31" s="8" customFormat="1" ht="15" customHeight="1" x14ac:dyDescent="0.2">
      <c r="A47" s="3"/>
      <c r="B47" s="12"/>
      <c r="C47" s="16"/>
      <c r="D47" s="17"/>
      <c r="E47" s="11"/>
      <c r="F47" s="12"/>
      <c r="G47" s="16"/>
      <c r="H47" s="17"/>
      <c r="I47" s="11"/>
      <c r="J47" s="12"/>
      <c r="K47" s="16"/>
      <c r="L47" s="17"/>
      <c r="M47" s="11"/>
      <c r="N47" s="12"/>
      <c r="O47" s="16"/>
      <c r="P47" s="18"/>
      <c r="Q47" s="11"/>
      <c r="R47" s="12"/>
      <c r="S47" s="16"/>
      <c r="T47" s="18"/>
      <c r="U47" s="19"/>
      <c r="V47" s="16"/>
      <c r="W47" s="16"/>
      <c r="X47" s="18"/>
      <c r="Y47" s="11"/>
      <c r="Z47" s="12"/>
      <c r="AA47" s="16"/>
      <c r="AB47" s="18"/>
      <c r="AC47" s="4"/>
    </row>
  </sheetData>
  <sheetProtection algorithmName="SHA-512" hashValue="Bp74ALUeBeQBCyVhBLi8RqUbJgNLWiAMlCGUX7COtH/o1QkkGrxkJKQ7f2+tC3c+o8awDI9NtBwl6PMR6rKpxQ==" saltValue="cH4nDFXgn8nSLWH0Okx46A==" spinCount="100000" sheet="1" objects="1" scenarios="1"/>
  <phoneticPr fontId="2"/>
  <pageMargins left="0.31496062992125984" right="0" top="0.39370078740157483" bottom="0.19685039370078741" header="0.51181102362204722" footer="0.51181102362204722"/>
  <pageSetup paperSize="9" scale="91"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F51"/>
  <sheetViews>
    <sheetView zoomScaleNormal="100" workbookViewId="0">
      <selection activeCell="D8" sqref="D8"/>
    </sheetView>
  </sheetViews>
  <sheetFormatPr defaultRowHeight="13.5" x14ac:dyDescent="0.15"/>
  <cols>
    <col min="1" max="1" width="3.125" style="3" customWidth="1"/>
    <col min="2" max="2" width="7.125" style="12" customWidth="1"/>
    <col min="3" max="3" width="5.625" style="16" customWidth="1"/>
    <col min="4" max="4" width="6.625" style="17" customWidth="1"/>
    <col min="5" max="5" width="3.125" style="11" customWidth="1"/>
    <col min="6" max="6" width="7.125" style="12" customWidth="1"/>
    <col min="7" max="7" width="5.625" style="16" customWidth="1"/>
    <col min="8" max="8" width="6.625" style="17" customWidth="1"/>
    <col min="9" max="9" width="3.125" style="11" customWidth="1"/>
    <col min="10" max="10" width="7.125" style="12" customWidth="1"/>
    <col min="11" max="11" width="5.625" style="16" customWidth="1"/>
    <col min="12" max="12" width="6.625" style="17" customWidth="1"/>
    <col min="13" max="13" width="3.125" style="11" customWidth="1"/>
    <col min="14" max="14" width="7.125" style="12" customWidth="1"/>
    <col min="15" max="15" width="5.625" style="16" customWidth="1"/>
    <col min="16" max="16" width="6.625" style="18" customWidth="1"/>
    <col min="17" max="17" width="3.125" style="11" customWidth="1"/>
    <col min="18" max="18" width="7.125" style="12" customWidth="1"/>
    <col min="19" max="19" width="5.625" style="16" customWidth="1"/>
    <col min="20" max="20" width="6.625" style="18" customWidth="1"/>
    <col min="21" max="21" width="3.125" style="19" customWidth="1"/>
    <col min="22" max="22" width="7.125" style="16" customWidth="1"/>
    <col min="23" max="23" width="5.625" style="16" customWidth="1"/>
    <col min="24" max="24" width="6.625" style="18" customWidth="1"/>
    <col min="25" max="25" width="3.125" style="11" customWidth="1"/>
    <col min="26" max="26" width="7.125" style="12" customWidth="1"/>
    <col min="27" max="27" width="5.625" style="16" customWidth="1"/>
    <col min="28" max="28" width="6.625" style="18" customWidth="1"/>
    <col min="29" max="29" width="2.625" style="20" customWidth="1"/>
    <col min="30" max="16384" width="9" style="21"/>
  </cols>
  <sheetData>
    <row r="1" spans="1:32" s="24" customFormat="1" ht="15" customHeight="1" x14ac:dyDescent="0.15">
      <c r="A1" s="3"/>
      <c r="B1" s="12"/>
      <c r="C1" s="16"/>
      <c r="D1" s="17"/>
      <c r="E1" s="11"/>
      <c r="F1" s="12"/>
      <c r="G1" s="16"/>
      <c r="H1" s="17"/>
      <c r="I1" s="11"/>
      <c r="J1" s="12"/>
      <c r="K1" s="16"/>
      <c r="L1" s="17"/>
      <c r="M1" s="11"/>
      <c r="N1" s="12"/>
      <c r="O1" s="16"/>
      <c r="P1" s="18"/>
      <c r="Q1" s="11"/>
      <c r="R1" s="12"/>
      <c r="S1" s="16"/>
      <c r="T1" s="18"/>
      <c r="U1" s="19"/>
      <c r="V1" s="16"/>
      <c r="W1" s="16"/>
      <c r="X1" s="18"/>
      <c r="Y1" s="11"/>
      <c r="Z1" s="12"/>
      <c r="AA1" s="16"/>
      <c r="AB1" s="192" t="s">
        <v>590</v>
      </c>
      <c r="AC1" s="23"/>
    </row>
    <row r="2" spans="1:32" ht="15" customHeight="1" x14ac:dyDescent="0.15">
      <c r="AB2" s="25" t="str">
        <f>松山1!AB2</f>
        <v>愛媛県部数表</v>
      </c>
    </row>
    <row r="3" spans="1:32" s="24" customFormat="1" ht="15" customHeight="1" x14ac:dyDescent="0.15">
      <c r="A3" s="3"/>
      <c r="B3" s="12"/>
      <c r="C3" s="16"/>
      <c r="D3" s="17"/>
      <c r="E3" s="11"/>
      <c r="F3" s="12"/>
      <c r="G3" s="16"/>
      <c r="H3" s="17"/>
      <c r="I3" s="11"/>
      <c r="J3" s="12"/>
      <c r="K3" s="16"/>
      <c r="L3" s="17"/>
      <c r="M3" s="11"/>
      <c r="N3" s="12"/>
      <c r="O3" s="16"/>
      <c r="P3" s="18"/>
      <c r="Q3" s="11"/>
      <c r="R3" s="12"/>
      <c r="S3" s="16"/>
      <c r="T3" s="18"/>
      <c r="U3" s="19"/>
      <c r="V3" s="16"/>
      <c r="W3" s="16"/>
      <c r="X3" s="18"/>
      <c r="Y3" s="11"/>
      <c r="Z3" s="12"/>
      <c r="AA3" s="16"/>
      <c r="AB3" s="22" t="s">
        <v>228</v>
      </c>
      <c r="AC3" s="23"/>
    </row>
    <row r="4" spans="1:32" ht="5.0999999999999996" customHeight="1" x14ac:dyDescent="0.15"/>
    <row r="5" spans="1:32" s="24" customFormat="1" ht="14.1" customHeight="1" x14ac:dyDescent="0.15">
      <c r="A5" s="26"/>
      <c r="B5" s="27" t="s">
        <v>104</v>
      </c>
      <c r="C5" s="139" t="s">
        <v>66</v>
      </c>
      <c r="D5" s="140" t="s">
        <v>67</v>
      </c>
      <c r="E5" s="2"/>
      <c r="F5" s="27" t="s">
        <v>68</v>
      </c>
      <c r="G5" s="139" t="s">
        <v>66</v>
      </c>
      <c r="H5" s="140" t="s">
        <v>67</v>
      </c>
      <c r="I5" s="2"/>
      <c r="J5" s="27" t="s">
        <v>69</v>
      </c>
      <c r="K5" s="139" t="s">
        <v>66</v>
      </c>
      <c r="L5" s="140" t="s">
        <v>67</v>
      </c>
      <c r="M5" s="2"/>
      <c r="N5" s="27" t="s">
        <v>70</v>
      </c>
      <c r="O5" s="139" t="s">
        <v>66</v>
      </c>
      <c r="P5" s="141" t="s">
        <v>67</v>
      </c>
      <c r="Q5" s="2"/>
      <c r="R5" s="27" t="s">
        <v>71</v>
      </c>
      <c r="S5" s="139" t="s">
        <v>66</v>
      </c>
      <c r="T5" s="141" t="s">
        <v>67</v>
      </c>
      <c r="U5" s="28"/>
      <c r="V5" s="29"/>
      <c r="W5" s="139"/>
      <c r="X5" s="139"/>
      <c r="Y5" s="2"/>
      <c r="Z5" s="27" t="s">
        <v>72</v>
      </c>
      <c r="AA5" s="139" t="s">
        <v>66</v>
      </c>
      <c r="AB5" s="141" t="s">
        <v>67</v>
      </c>
      <c r="AC5" s="219">
        <v>2</v>
      </c>
      <c r="AD5" s="9"/>
    </row>
    <row r="6" spans="1:32" s="24" customFormat="1" ht="14.1" customHeight="1" x14ac:dyDescent="0.15">
      <c r="A6" s="220"/>
      <c r="B6" s="221" t="s">
        <v>315</v>
      </c>
      <c r="C6" s="222"/>
      <c r="D6" s="223"/>
      <c r="E6" s="52"/>
      <c r="F6" s="53"/>
      <c r="G6" s="222"/>
      <c r="H6" s="223"/>
      <c r="I6" s="224"/>
      <c r="J6" s="120"/>
      <c r="K6" s="116" t="s">
        <v>316</v>
      </c>
      <c r="L6" s="242">
        <f>C14+G14+K14+O14+S14+W14+AA14</f>
        <v>5030</v>
      </c>
      <c r="M6" s="52"/>
      <c r="N6" s="53"/>
      <c r="O6" s="116" t="s">
        <v>317</v>
      </c>
      <c r="P6" s="51">
        <f>D14+H14+L14+P14+T14+X14+AB14</f>
        <v>0</v>
      </c>
      <c r="Q6" s="49"/>
      <c r="R6" s="50"/>
      <c r="S6" s="121"/>
      <c r="T6" s="122"/>
      <c r="U6" s="237"/>
      <c r="V6" s="237"/>
      <c r="W6" s="237"/>
      <c r="X6" s="237"/>
      <c r="Y6" s="237"/>
      <c r="Z6" s="237"/>
      <c r="AA6" s="237"/>
      <c r="AB6" s="238"/>
      <c r="AC6" s="33"/>
      <c r="AD6" s="9"/>
    </row>
    <row r="7" spans="1:32" ht="14.1" customHeight="1" x14ac:dyDescent="0.15">
      <c r="A7" s="54"/>
      <c r="B7" s="55"/>
      <c r="C7" s="56"/>
      <c r="D7" s="57"/>
      <c r="E7" s="54"/>
      <c r="F7" s="55" t="s">
        <v>530</v>
      </c>
      <c r="G7" s="56">
        <v>800</v>
      </c>
      <c r="H7" s="57"/>
      <c r="I7" s="54"/>
      <c r="J7" s="55" t="s">
        <v>521</v>
      </c>
      <c r="K7" s="56">
        <v>200</v>
      </c>
      <c r="L7" s="57"/>
      <c r="M7" s="54"/>
      <c r="N7" s="55" t="s">
        <v>521</v>
      </c>
      <c r="O7" s="56">
        <v>30</v>
      </c>
      <c r="P7" s="57"/>
      <c r="Q7" s="54"/>
      <c r="R7" s="55" t="s">
        <v>531</v>
      </c>
      <c r="S7" s="56">
        <v>30</v>
      </c>
      <c r="T7" s="57"/>
      <c r="U7" s="114"/>
      <c r="V7" s="115"/>
      <c r="W7" s="115"/>
      <c r="X7" s="57"/>
      <c r="Y7" s="58"/>
      <c r="Z7" s="55" t="s">
        <v>521</v>
      </c>
      <c r="AA7" s="56">
        <v>70</v>
      </c>
      <c r="AB7" s="57"/>
      <c r="AC7" s="33" t="s">
        <v>330</v>
      </c>
    </row>
    <row r="8" spans="1:32" ht="14.1" customHeight="1" x14ac:dyDescent="0.15">
      <c r="A8" s="34"/>
      <c r="B8" s="13" t="s">
        <v>513</v>
      </c>
      <c r="C8" s="35">
        <v>2230</v>
      </c>
      <c r="D8" s="14"/>
      <c r="E8" s="34"/>
      <c r="F8" s="13"/>
      <c r="G8" s="35"/>
      <c r="H8" s="14"/>
      <c r="I8" s="34"/>
      <c r="J8" s="55" t="s">
        <v>522</v>
      </c>
      <c r="K8" s="35">
        <v>110</v>
      </c>
      <c r="L8" s="14"/>
      <c r="M8" s="34"/>
      <c r="N8" s="55" t="s">
        <v>522</v>
      </c>
      <c r="O8" s="35">
        <v>20</v>
      </c>
      <c r="P8" s="14"/>
      <c r="Q8" s="34"/>
      <c r="R8" s="13"/>
      <c r="S8" s="35"/>
      <c r="T8" s="14"/>
      <c r="U8" s="110"/>
      <c r="V8" s="111"/>
      <c r="W8" s="111"/>
      <c r="X8" s="14"/>
      <c r="Y8" s="36"/>
      <c r="Z8" s="55" t="s">
        <v>522</v>
      </c>
      <c r="AA8" s="35">
        <v>30</v>
      </c>
      <c r="AB8" s="14"/>
      <c r="AC8" s="33" t="s">
        <v>331</v>
      </c>
      <c r="AE8" s="307"/>
      <c r="AF8" s="307"/>
    </row>
    <row r="9" spans="1:32" ht="14.1" customHeight="1" x14ac:dyDescent="0.15">
      <c r="A9" s="34"/>
      <c r="B9" s="13"/>
      <c r="C9" s="35"/>
      <c r="D9" s="14"/>
      <c r="E9" s="34"/>
      <c r="F9" s="13"/>
      <c r="G9" s="35"/>
      <c r="H9" s="14"/>
      <c r="I9" s="34"/>
      <c r="J9" s="55"/>
      <c r="K9" s="35"/>
      <c r="L9" s="14"/>
      <c r="M9" s="34"/>
      <c r="N9" s="55"/>
      <c r="O9" s="35"/>
      <c r="P9" s="14"/>
      <c r="Q9" s="34"/>
      <c r="R9" s="13"/>
      <c r="S9" s="35"/>
      <c r="T9" s="14"/>
      <c r="U9" s="110"/>
      <c r="V9" s="111"/>
      <c r="W9" s="111"/>
      <c r="X9" s="14"/>
      <c r="Y9" s="36"/>
      <c r="Z9" s="55"/>
      <c r="AA9" s="35"/>
      <c r="AB9" s="14"/>
      <c r="AC9" s="33" t="s">
        <v>27</v>
      </c>
      <c r="AE9" s="307"/>
    </row>
    <row r="10" spans="1:32" ht="14.1" customHeight="1" x14ac:dyDescent="0.15">
      <c r="A10" s="34"/>
      <c r="B10" s="13" t="s">
        <v>514</v>
      </c>
      <c r="C10" s="35">
        <v>820</v>
      </c>
      <c r="D10" s="14"/>
      <c r="E10" s="36"/>
      <c r="F10" s="13"/>
      <c r="G10" s="35"/>
      <c r="H10" s="14"/>
      <c r="I10" s="34"/>
      <c r="J10" s="13"/>
      <c r="K10" s="35"/>
      <c r="L10" s="14"/>
      <c r="M10" s="36"/>
      <c r="N10" s="13"/>
      <c r="O10" s="35"/>
      <c r="P10" s="14"/>
      <c r="Q10" s="34"/>
      <c r="R10" s="13"/>
      <c r="S10" s="35"/>
      <c r="T10" s="14"/>
      <c r="U10" s="110"/>
      <c r="V10" s="111"/>
      <c r="W10" s="111"/>
      <c r="X10" s="14"/>
      <c r="Y10" s="36"/>
      <c r="Z10" s="13"/>
      <c r="AA10" s="35"/>
      <c r="AB10" s="14"/>
      <c r="AC10" s="33">
        <v>2</v>
      </c>
      <c r="AE10" s="307"/>
    </row>
    <row r="11" spans="1:32" ht="14.1" customHeight="1" x14ac:dyDescent="0.15">
      <c r="A11" s="34"/>
      <c r="B11" s="13"/>
      <c r="C11" s="35"/>
      <c r="D11" s="14"/>
      <c r="E11" s="36"/>
      <c r="F11" s="13"/>
      <c r="G11" s="35"/>
      <c r="H11" s="14"/>
      <c r="I11" s="34"/>
      <c r="J11" s="13"/>
      <c r="K11" s="35"/>
      <c r="L11" s="14"/>
      <c r="M11" s="36"/>
      <c r="N11" s="13"/>
      <c r="O11" s="35"/>
      <c r="P11" s="14"/>
      <c r="Q11" s="36"/>
      <c r="R11" s="13"/>
      <c r="S11" s="35"/>
      <c r="T11" s="14"/>
      <c r="U11" s="110"/>
      <c r="V11" s="111"/>
      <c r="W11" s="111"/>
      <c r="X11" s="14"/>
      <c r="Y11" s="36"/>
      <c r="Z11" s="13"/>
      <c r="AA11" s="35"/>
      <c r="AB11" s="14"/>
      <c r="AE11" s="307"/>
    </row>
    <row r="12" spans="1:32" ht="14.1" customHeight="1" x14ac:dyDescent="0.15">
      <c r="A12" s="34"/>
      <c r="B12" s="39"/>
      <c r="C12" s="40"/>
      <c r="D12" s="41"/>
      <c r="E12" s="42"/>
      <c r="F12" s="39"/>
      <c r="G12" s="40"/>
      <c r="H12" s="41"/>
      <c r="I12" s="38"/>
      <c r="J12" s="39"/>
      <c r="K12" s="40"/>
      <c r="L12" s="41"/>
      <c r="M12" s="42"/>
      <c r="N12" s="39"/>
      <c r="O12" s="40"/>
      <c r="P12" s="41"/>
      <c r="Q12" s="42"/>
      <c r="R12" s="39"/>
      <c r="S12" s="40"/>
      <c r="T12" s="41"/>
      <c r="U12" s="133"/>
      <c r="V12" s="134"/>
      <c r="W12" s="134"/>
      <c r="X12" s="41"/>
      <c r="Y12" s="42"/>
      <c r="Z12" s="39"/>
      <c r="AA12" s="40"/>
      <c r="AB12" s="41"/>
      <c r="AC12" s="33" t="s">
        <v>210</v>
      </c>
      <c r="AE12" s="307"/>
    </row>
    <row r="13" spans="1:32" ht="14.1" customHeight="1" x14ac:dyDescent="0.15">
      <c r="A13" s="54"/>
      <c r="B13" s="39" t="s">
        <v>26</v>
      </c>
      <c r="C13" s="40">
        <v>600</v>
      </c>
      <c r="D13" s="41"/>
      <c r="E13" s="42"/>
      <c r="F13" s="39" t="s">
        <v>26</v>
      </c>
      <c r="G13" s="40">
        <v>50</v>
      </c>
      <c r="H13" s="41"/>
      <c r="I13" s="38"/>
      <c r="J13" s="39" t="s">
        <v>26</v>
      </c>
      <c r="K13" s="40">
        <v>20</v>
      </c>
      <c r="L13" s="41"/>
      <c r="M13" s="42"/>
      <c r="N13" s="39" t="s">
        <v>26</v>
      </c>
      <c r="O13" s="40">
        <v>10</v>
      </c>
      <c r="P13" s="41"/>
      <c r="Q13" s="42"/>
      <c r="R13" s="39" t="s">
        <v>26</v>
      </c>
      <c r="S13" s="40">
        <v>10</v>
      </c>
      <c r="T13" s="41"/>
      <c r="U13" s="112"/>
      <c r="V13" s="113"/>
      <c r="W13" s="113"/>
      <c r="X13" s="73"/>
      <c r="Y13" s="42"/>
      <c r="Z13" s="39"/>
      <c r="AA13" s="40"/>
      <c r="AB13" s="41"/>
      <c r="AC13" s="33" t="s">
        <v>274</v>
      </c>
      <c r="AE13" s="307"/>
    </row>
    <row r="14" spans="1:32" ht="14.1" customHeight="1" x14ac:dyDescent="0.15">
      <c r="A14" s="26"/>
      <c r="B14" s="67" t="s">
        <v>165</v>
      </c>
      <c r="C14" s="45">
        <f>SUM(C7:C13)</f>
        <v>3650</v>
      </c>
      <c r="D14" s="108">
        <f>SUM(D7:D13)</f>
        <v>0</v>
      </c>
      <c r="E14" s="117"/>
      <c r="F14" s="67" t="s">
        <v>165</v>
      </c>
      <c r="G14" s="45">
        <f>SUM(G7:G13)</f>
        <v>850</v>
      </c>
      <c r="H14" s="108">
        <f>SUM(H7:H13)</f>
        <v>0</v>
      </c>
      <c r="I14" s="117"/>
      <c r="J14" s="67" t="s">
        <v>165</v>
      </c>
      <c r="K14" s="45">
        <f>SUM(K7:K13)</f>
        <v>330</v>
      </c>
      <c r="L14" s="108">
        <f>SUM(L7:L13)</f>
        <v>0</v>
      </c>
      <c r="M14" s="117"/>
      <c r="N14" s="67" t="s">
        <v>165</v>
      </c>
      <c r="O14" s="45">
        <f>SUM(O7:O13)</f>
        <v>60</v>
      </c>
      <c r="P14" s="108">
        <f>SUM(P7:P13)</f>
        <v>0</v>
      </c>
      <c r="Q14" s="117"/>
      <c r="R14" s="67" t="s">
        <v>165</v>
      </c>
      <c r="S14" s="45">
        <f>SUM(S7:S13)</f>
        <v>40</v>
      </c>
      <c r="T14" s="108">
        <f>SUM(T7:T13)</f>
        <v>0</v>
      </c>
      <c r="U14" s="46"/>
      <c r="V14" s="47"/>
      <c r="W14" s="109"/>
      <c r="X14" s="48"/>
      <c r="Y14" s="26"/>
      <c r="Z14" s="67" t="s">
        <v>165</v>
      </c>
      <c r="AA14" s="45">
        <f>SUM(AA7:AA13)</f>
        <v>100</v>
      </c>
      <c r="AB14" s="108">
        <f>SUM(AB7:AB13)</f>
        <v>0</v>
      </c>
      <c r="AC14" s="33" t="s">
        <v>275</v>
      </c>
      <c r="AE14" s="307"/>
    </row>
    <row r="15" spans="1:32" ht="14.1" customHeight="1" x14ac:dyDescent="0.15">
      <c r="A15" s="30"/>
      <c r="B15" s="271" t="s">
        <v>321</v>
      </c>
      <c r="C15" s="250">
        <f>松山1!C43+松山2・東温・伊予・上浮穴!C14</f>
        <v>59720</v>
      </c>
      <c r="D15" s="15">
        <f>松山1!D43+松山2・東温・伊予・上浮穴!D14</f>
        <v>0</v>
      </c>
      <c r="E15" s="30"/>
      <c r="F15" s="271" t="s">
        <v>321</v>
      </c>
      <c r="G15" s="250">
        <f>松山1!G43+松山2・東温・伊予・上浮穴!G14</f>
        <v>13180</v>
      </c>
      <c r="H15" s="15">
        <f>松山1!H43+松山2・東温・伊予・上浮穴!H14</f>
        <v>0</v>
      </c>
      <c r="I15" s="30"/>
      <c r="J15" s="271" t="s">
        <v>321</v>
      </c>
      <c r="K15" s="250">
        <f>松山1!K43+松山2・東温・伊予・上浮穴!K14</f>
        <v>14020</v>
      </c>
      <c r="L15" s="15">
        <f>松山1!L43+松山2・東温・伊予・上浮穴!L14</f>
        <v>0</v>
      </c>
      <c r="M15" s="30"/>
      <c r="N15" s="271" t="s">
        <v>321</v>
      </c>
      <c r="O15" s="250">
        <f>松山1!O43+松山2・東温・伊予・上浮穴!O14</f>
        <v>2690</v>
      </c>
      <c r="P15" s="15">
        <f>松山1!P43+松山2・東温・伊予・上浮穴!P14</f>
        <v>0</v>
      </c>
      <c r="Q15" s="30"/>
      <c r="R15" s="271" t="s">
        <v>321</v>
      </c>
      <c r="S15" s="250">
        <f>松山1!S43+松山2・東温・伊予・上浮穴!S14</f>
        <v>1910</v>
      </c>
      <c r="T15" s="15">
        <f>松山1!T43+松山2・東温・伊予・上浮穴!T14</f>
        <v>0</v>
      </c>
      <c r="U15" s="30"/>
      <c r="V15" s="271"/>
      <c r="W15" s="250"/>
      <c r="X15" s="15"/>
      <c r="Y15" s="30"/>
      <c r="Z15" s="271" t="s">
        <v>321</v>
      </c>
      <c r="AA15" s="250">
        <f>松山1!AA43+松山2・東温・伊予・上浮穴!AA14</f>
        <v>4650</v>
      </c>
      <c r="AB15" s="15">
        <f>松山1!AB43+松山2・東温・伊予・上浮穴!AB14</f>
        <v>0</v>
      </c>
      <c r="AE15" s="307"/>
    </row>
    <row r="16" spans="1:32" s="24" customFormat="1" ht="14.1" customHeight="1" x14ac:dyDescent="0.15">
      <c r="A16" s="220"/>
      <c r="B16" s="239" t="s">
        <v>271</v>
      </c>
      <c r="C16" s="222"/>
      <c r="D16" s="223"/>
      <c r="E16" s="52"/>
      <c r="F16" s="53"/>
      <c r="G16" s="222"/>
      <c r="H16" s="223"/>
      <c r="I16" s="224"/>
      <c r="J16" s="120"/>
      <c r="K16" s="116" t="s">
        <v>272</v>
      </c>
      <c r="L16" s="242">
        <f>C20+G20+K20+O20+S20+AA20</f>
        <v>6130</v>
      </c>
      <c r="M16" s="52"/>
      <c r="N16" s="53"/>
      <c r="O16" s="116" t="s">
        <v>273</v>
      </c>
      <c r="P16" s="51">
        <f>D20+H20+L20+P20+T20+AB20</f>
        <v>0</v>
      </c>
      <c r="Q16" s="49"/>
      <c r="R16" s="50"/>
      <c r="S16" s="121"/>
      <c r="T16" s="122"/>
      <c r="U16" s="237"/>
      <c r="V16" s="237"/>
      <c r="W16" s="237"/>
      <c r="X16" s="237"/>
      <c r="Y16" s="237"/>
      <c r="Z16" s="237"/>
      <c r="AA16" s="237"/>
      <c r="AB16" s="238"/>
      <c r="AC16" s="20" t="s">
        <v>332</v>
      </c>
      <c r="AD16" s="9"/>
      <c r="AE16" s="307"/>
    </row>
    <row r="17" spans="1:32" ht="14.1" customHeight="1" x14ac:dyDescent="0.15">
      <c r="A17" s="54"/>
      <c r="B17" s="55" t="s">
        <v>449</v>
      </c>
      <c r="C17" s="79">
        <v>4520</v>
      </c>
      <c r="D17" s="57"/>
      <c r="E17" s="58"/>
      <c r="F17" s="55" t="s">
        <v>458</v>
      </c>
      <c r="G17" s="79">
        <v>800</v>
      </c>
      <c r="H17" s="57"/>
      <c r="I17" s="54"/>
      <c r="J17" s="55" t="s">
        <v>538</v>
      </c>
      <c r="K17" s="79">
        <v>550</v>
      </c>
      <c r="L17" s="57"/>
      <c r="M17" s="54"/>
      <c r="N17" s="55" t="s">
        <v>450</v>
      </c>
      <c r="O17" s="79">
        <v>60</v>
      </c>
      <c r="P17" s="57"/>
      <c r="Q17" s="54"/>
      <c r="R17" s="55" t="s">
        <v>459</v>
      </c>
      <c r="S17" s="79">
        <v>10</v>
      </c>
      <c r="T17" s="57"/>
      <c r="U17" s="110"/>
      <c r="V17" s="111"/>
      <c r="W17" s="111"/>
      <c r="X17" s="14"/>
      <c r="Y17" s="58"/>
      <c r="Z17" s="55" t="s">
        <v>538</v>
      </c>
      <c r="AA17" s="79">
        <v>190</v>
      </c>
      <c r="AB17" s="57"/>
      <c r="AC17" s="33" t="s">
        <v>280</v>
      </c>
      <c r="AE17" s="307"/>
    </row>
    <row r="18" spans="1:32" ht="14.1" customHeight="1" x14ac:dyDescent="0.15">
      <c r="A18" s="54"/>
      <c r="B18" s="55"/>
      <c r="C18" s="79"/>
      <c r="D18" s="57"/>
      <c r="E18" s="34"/>
      <c r="F18" s="55"/>
      <c r="G18" s="79"/>
      <c r="H18" s="57"/>
      <c r="I18" s="54"/>
      <c r="J18" s="55"/>
      <c r="K18" s="79"/>
      <c r="L18" s="57"/>
      <c r="M18" s="54"/>
      <c r="N18" s="55"/>
      <c r="O18" s="79"/>
      <c r="P18" s="57"/>
      <c r="Q18" s="54"/>
      <c r="R18" s="55"/>
      <c r="S18" s="79"/>
      <c r="T18" s="57"/>
      <c r="U18" s="110"/>
      <c r="V18" s="111"/>
      <c r="W18" s="111"/>
      <c r="X18" s="14"/>
      <c r="Y18" s="58"/>
      <c r="Z18" s="55"/>
      <c r="AA18" s="79"/>
      <c r="AB18" s="57"/>
      <c r="AC18" s="33" t="s">
        <v>275</v>
      </c>
      <c r="AE18" s="307"/>
    </row>
    <row r="19" spans="1:32" ht="14.1" customHeight="1" x14ac:dyDescent="0.15">
      <c r="A19" s="34"/>
      <c r="B19" s="13"/>
      <c r="C19" s="35"/>
      <c r="D19" s="14"/>
      <c r="E19" s="36"/>
      <c r="F19" s="13"/>
      <c r="G19" s="35"/>
      <c r="H19" s="14"/>
      <c r="I19" s="34"/>
      <c r="J19" s="13"/>
      <c r="K19" s="35"/>
      <c r="L19" s="14"/>
      <c r="M19" s="34"/>
      <c r="N19" s="13"/>
      <c r="O19" s="35"/>
      <c r="P19" s="14"/>
      <c r="Q19" s="34"/>
      <c r="R19" s="13"/>
      <c r="S19" s="35"/>
      <c r="T19" s="14"/>
      <c r="U19" s="110"/>
      <c r="V19" s="111"/>
      <c r="W19" s="111"/>
      <c r="X19" s="14"/>
      <c r="Y19" s="36"/>
      <c r="Z19" s="13"/>
      <c r="AA19" s="35"/>
      <c r="AB19" s="14"/>
      <c r="AC19" s="33"/>
      <c r="AE19" s="307"/>
    </row>
    <row r="20" spans="1:32" ht="14.1" customHeight="1" x14ac:dyDescent="0.15">
      <c r="A20" s="26"/>
      <c r="B20" s="67" t="s">
        <v>143</v>
      </c>
      <c r="C20" s="45">
        <f>SUM(C17:C19)</f>
        <v>4520</v>
      </c>
      <c r="D20" s="108">
        <f>SUM(D17:D19)</f>
        <v>0</v>
      </c>
      <c r="E20" s="117"/>
      <c r="F20" s="67" t="s">
        <v>143</v>
      </c>
      <c r="G20" s="45">
        <f>SUM(G17:G19)</f>
        <v>800</v>
      </c>
      <c r="H20" s="108">
        <f>SUM(H17:H19)</f>
        <v>0</v>
      </c>
      <c r="I20" s="117"/>
      <c r="J20" s="67" t="s">
        <v>143</v>
      </c>
      <c r="K20" s="45">
        <f>SUM(K17:K19)</f>
        <v>550</v>
      </c>
      <c r="L20" s="108">
        <f>SUM(L17:L19)</f>
        <v>0</v>
      </c>
      <c r="M20" s="117"/>
      <c r="N20" s="67" t="s">
        <v>143</v>
      </c>
      <c r="O20" s="45">
        <f>SUM(O17:O19)</f>
        <v>60</v>
      </c>
      <c r="P20" s="108">
        <f>SUM(P17:P19)</f>
        <v>0</v>
      </c>
      <c r="Q20" s="117"/>
      <c r="R20" s="67" t="s">
        <v>143</v>
      </c>
      <c r="S20" s="45">
        <f>SUM(S17:S19)</f>
        <v>10</v>
      </c>
      <c r="T20" s="108">
        <f>SUM(T17:T19)</f>
        <v>0</v>
      </c>
      <c r="U20" s="46"/>
      <c r="V20" s="47"/>
      <c r="W20" s="109"/>
      <c r="X20" s="48"/>
      <c r="Y20" s="26"/>
      <c r="Z20" s="67" t="s">
        <v>165</v>
      </c>
      <c r="AA20" s="45">
        <f>SUM(AA17:AA19)</f>
        <v>190</v>
      </c>
      <c r="AB20" s="108">
        <f>SUM(AB17:AB19)</f>
        <v>0</v>
      </c>
      <c r="AC20" s="33" t="s">
        <v>332</v>
      </c>
      <c r="AE20" s="307"/>
    </row>
    <row r="21" spans="1:32" ht="14.1" customHeight="1" x14ac:dyDescent="0.15">
      <c r="A21" s="220"/>
      <c r="B21" s="239" t="s">
        <v>28</v>
      </c>
      <c r="C21" s="222"/>
      <c r="D21" s="223"/>
      <c r="E21" s="52"/>
      <c r="F21" s="53"/>
      <c r="G21" s="222"/>
      <c r="H21" s="223"/>
      <c r="I21" s="224"/>
      <c r="J21" s="120"/>
      <c r="K21" s="116" t="s">
        <v>138</v>
      </c>
      <c r="L21" s="242">
        <f>C29+G29+K29+O29+S29+W29+AA29</f>
        <v>7140</v>
      </c>
      <c r="M21" s="52"/>
      <c r="N21" s="53"/>
      <c r="O21" s="116" t="s">
        <v>139</v>
      </c>
      <c r="P21" s="51">
        <f>D29+H29+L29+P29+T29+X29+AB29</f>
        <v>0</v>
      </c>
      <c r="Q21" s="49"/>
      <c r="R21" s="50"/>
      <c r="S21" s="121"/>
      <c r="T21" s="122"/>
      <c r="U21" s="237"/>
      <c r="V21" s="237"/>
      <c r="W21" s="237"/>
      <c r="X21" s="237"/>
      <c r="Y21" s="237"/>
      <c r="Z21" s="237"/>
      <c r="AA21" s="237"/>
      <c r="AB21" s="238"/>
      <c r="AC21" s="33" t="s">
        <v>280</v>
      </c>
      <c r="AE21" s="307"/>
    </row>
    <row r="22" spans="1:32" ht="14.1" customHeight="1" x14ac:dyDescent="0.15">
      <c r="A22" s="54"/>
      <c r="B22" s="55" t="s">
        <v>95</v>
      </c>
      <c r="C22" s="56">
        <v>4230</v>
      </c>
      <c r="D22" s="57"/>
      <c r="E22" s="118"/>
      <c r="F22" s="55" t="s">
        <v>246</v>
      </c>
      <c r="G22" s="56">
        <v>600</v>
      </c>
      <c r="H22" s="57"/>
      <c r="I22" s="58"/>
      <c r="J22" s="55" t="s">
        <v>246</v>
      </c>
      <c r="K22" s="56">
        <v>650</v>
      </c>
      <c r="L22" s="57"/>
      <c r="M22" s="58"/>
      <c r="N22" s="55" t="s">
        <v>360</v>
      </c>
      <c r="O22" s="56">
        <v>30</v>
      </c>
      <c r="P22" s="57"/>
      <c r="Q22" s="58"/>
      <c r="R22" s="55" t="s">
        <v>217</v>
      </c>
      <c r="S22" s="56">
        <v>30</v>
      </c>
      <c r="T22" s="57"/>
      <c r="U22" s="110"/>
      <c r="V22" s="111"/>
      <c r="W22" s="111"/>
      <c r="X22" s="14"/>
      <c r="Y22" s="58"/>
      <c r="Z22" s="55" t="s">
        <v>360</v>
      </c>
      <c r="AA22" s="56">
        <v>180</v>
      </c>
      <c r="AB22" s="57"/>
      <c r="AC22" s="33" t="s">
        <v>333</v>
      </c>
      <c r="AE22" s="307"/>
      <c r="AF22" s="307"/>
    </row>
    <row r="23" spans="1:32" ht="14.1" customHeight="1" x14ac:dyDescent="0.15">
      <c r="A23" s="34"/>
      <c r="B23" s="13"/>
      <c r="C23" s="35"/>
      <c r="D23" s="14"/>
      <c r="E23" s="36"/>
      <c r="F23" s="13"/>
      <c r="G23" s="35"/>
      <c r="H23" s="14"/>
      <c r="I23" s="36"/>
      <c r="J23" s="13"/>
      <c r="K23" s="35"/>
      <c r="L23" s="14"/>
      <c r="M23" s="36"/>
      <c r="N23" s="13"/>
      <c r="O23" s="35"/>
      <c r="P23" s="14"/>
      <c r="Q23" s="36"/>
      <c r="R23" s="13"/>
      <c r="S23" s="35"/>
      <c r="T23" s="14"/>
      <c r="U23" s="110"/>
      <c r="V23" s="111"/>
      <c r="W23" s="111"/>
      <c r="X23" s="14"/>
      <c r="Y23" s="36"/>
      <c r="Z23" s="13"/>
      <c r="AA23" s="35"/>
      <c r="AB23" s="14"/>
      <c r="AC23" s="33"/>
      <c r="AE23" s="307"/>
      <c r="AF23" s="307"/>
    </row>
    <row r="24" spans="1:32" ht="14.1" customHeight="1" x14ac:dyDescent="0.15">
      <c r="A24" s="38"/>
      <c r="B24" s="39"/>
      <c r="C24" s="60"/>
      <c r="D24" s="41"/>
      <c r="E24" s="36"/>
      <c r="F24" s="39"/>
      <c r="G24" s="60"/>
      <c r="H24" s="41"/>
      <c r="I24" s="42"/>
      <c r="J24" s="39"/>
      <c r="K24" s="60"/>
      <c r="L24" s="41"/>
      <c r="M24" s="42"/>
      <c r="N24" s="39"/>
      <c r="O24" s="60"/>
      <c r="P24" s="41"/>
      <c r="Q24" s="42"/>
      <c r="R24" s="39"/>
      <c r="S24" s="60"/>
      <c r="T24" s="41"/>
      <c r="U24" s="110"/>
      <c r="V24" s="111"/>
      <c r="W24" s="111"/>
      <c r="X24" s="14"/>
      <c r="Y24" s="42"/>
      <c r="Z24" s="39"/>
      <c r="AA24" s="60"/>
      <c r="AB24" s="41"/>
      <c r="AC24" s="33" t="s">
        <v>29</v>
      </c>
      <c r="AE24" s="307"/>
    </row>
    <row r="25" spans="1:32" ht="14.1" customHeight="1" x14ac:dyDescent="0.15">
      <c r="A25" s="34"/>
      <c r="B25" s="13"/>
      <c r="C25" s="59"/>
      <c r="D25" s="14"/>
      <c r="E25" s="58"/>
      <c r="F25" s="13" t="s">
        <v>35</v>
      </c>
      <c r="G25" s="59">
        <v>50</v>
      </c>
      <c r="H25" s="14"/>
      <c r="I25" s="36"/>
      <c r="J25" s="13"/>
      <c r="K25" s="59"/>
      <c r="L25" s="14"/>
      <c r="M25" s="36"/>
      <c r="N25" s="13"/>
      <c r="O25" s="59"/>
      <c r="P25" s="14"/>
      <c r="Q25" s="34"/>
      <c r="R25" s="13"/>
      <c r="S25" s="59"/>
      <c r="T25" s="14"/>
      <c r="U25" s="114"/>
      <c r="V25" s="115"/>
      <c r="W25" s="115"/>
      <c r="X25" s="57"/>
      <c r="Y25" s="36"/>
      <c r="Z25" s="13"/>
      <c r="AA25" s="59"/>
      <c r="AB25" s="14"/>
      <c r="AC25" s="33" t="s">
        <v>31</v>
      </c>
      <c r="AE25" s="307"/>
    </row>
    <row r="26" spans="1:32" ht="14.1" customHeight="1" x14ac:dyDescent="0.15">
      <c r="A26" s="34"/>
      <c r="B26" s="13" t="s">
        <v>243</v>
      </c>
      <c r="C26" s="59">
        <v>230</v>
      </c>
      <c r="D26" s="14"/>
      <c r="E26" s="42"/>
      <c r="F26" s="13"/>
      <c r="G26" s="59"/>
      <c r="H26" s="14"/>
      <c r="I26" s="36"/>
      <c r="J26" s="13" t="s">
        <v>373</v>
      </c>
      <c r="K26" s="59">
        <v>20</v>
      </c>
      <c r="L26" s="14"/>
      <c r="M26" s="36"/>
      <c r="N26" s="13"/>
      <c r="O26" s="59"/>
      <c r="P26" s="14"/>
      <c r="Q26" s="34"/>
      <c r="R26" s="13"/>
      <c r="S26" s="59"/>
      <c r="T26" s="14"/>
      <c r="U26" s="110"/>
      <c r="V26" s="111"/>
      <c r="W26" s="111"/>
      <c r="X26" s="14"/>
      <c r="Y26" s="36"/>
      <c r="Z26" s="13" t="s">
        <v>373</v>
      </c>
      <c r="AA26" s="59">
        <v>10</v>
      </c>
      <c r="AB26" s="14"/>
      <c r="AC26" s="33" t="s">
        <v>32</v>
      </c>
      <c r="AE26" s="307"/>
    </row>
    <row r="27" spans="1:32" ht="14.1" customHeight="1" x14ac:dyDescent="0.15">
      <c r="A27" s="34"/>
      <c r="B27" s="13" t="s">
        <v>244</v>
      </c>
      <c r="C27" s="59">
        <v>1040</v>
      </c>
      <c r="D27" s="14"/>
      <c r="E27" s="36"/>
      <c r="F27" s="13" t="s">
        <v>216</v>
      </c>
      <c r="G27" s="59">
        <v>10</v>
      </c>
      <c r="H27" s="14"/>
      <c r="I27" s="36"/>
      <c r="J27" s="13" t="s">
        <v>216</v>
      </c>
      <c r="K27" s="59">
        <v>40</v>
      </c>
      <c r="L27" s="14"/>
      <c r="M27" s="36"/>
      <c r="N27" s="13"/>
      <c r="O27" s="59"/>
      <c r="P27" s="14"/>
      <c r="Q27" s="34"/>
      <c r="R27" s="13"/>
      <c r="S27" s="59"/>
      <c r="T27" s="14"/>
      <c r="U27" s="110"/>
      <c r="V27" s="111"/>
      <c r="W27" s="111"/>
      <c r="X27" s="14"/>
      <c r="Y27" s="36"/>
      <c r="Z27" s="13" t="s">
        <v>216</v>
      </c>
      <c r="AA27" s="59">
        <v>20</v>
      </c>
      <c r="AB27" s="14"/>
      <c r="AC27" s="33" t="s">
        <v>33</v>
      </c>
      <c r="AE27" s="307"/>
    </row>
    <row r="28" spans="1:32" ht="14.1" customHeight="1" x14ac:dyDescent="0.15">
      <c r="A28" s="38"/>
      <c r="B28" s="39"/>
      <c r="C28" s="60"/>
      <c r="D28" s="41"/>
      <c r="E28" s="36"/>
      <c r="F28" s="39"/>
      <c r="G28" s="60"/>
      <c r="H28" s="41"/>
      <c r="I28" s="42"/>
      <c r="J28" s="39"/>
      <c r="K28" s="60"/>
      <c r="L28" s="41"/>
      <c r="M28" s="42"/>
      <c r="N28" s="39"/>
      <c r="O28" s="60"/>
      <c r="P28" s="41"/>
      <c r="Q28" s="42"/>
      <c r="R28" s="39"/>
      <c r="S28" s="60"/>
      <c r="T28" s="41"/>
      <c r="U28" s="112"/>
      <c r="V28" s="113"/>
      <c r="W28" s="113"/>
      <c r="X28" s="73"/>
      <c r="Y28" s="42"/>
      <c r="Z28" s="39"/>
      <c r="AA28" s="60"/>
      <c r="AB28" s="41"/>
      <c r="AC28" s="33"/>
      <c r="AE28" s="307"/>
    </row>
    <row r="29" spans="1:32" ht="14.1" customHeight="1" x14ac:dyDescent="0.15">
      <c r="A29" s="26"/>
      <c r="B29" s="67" t="s">
        <v>165</v>
      </c>
      <c r="C29" s="45">
        <f>SUM(C22:C28)</f>
        <v>5500</v>
      </c>
      <c r="D29" s="108">
        <f>SUM(D22:D28)</f>
        <v>0</v>
      </c>
      <c r="E29" s="117"/>
      <c r="F29" s="67" t="s">
        <v>165</v>
      </c>
      <c r="G29" s="45">
        <f>SUM(G22:G28)</f>
        <v>660</v>
      </c>
      <c r="H29" s="108">
        <f>SUM(H22:H28)</f>
        <v>0</v>
      </c>
      <c r="I29" s="117"/>
      <c r="J29" s="67" t="s">
        <v>165</v>
      </c>
      <c r="K29" s="45">
        <f>SUM(K22:K28)</f>
        <v>710</v>
      </c>
      <c r="L29" s="108">
        <f>SUM(L22:L28)</f>
        <v>0</v>
      </c>
      <c r="M29" s="117"/>
      <c r="N29" s="67" t="s">
        <v>165</v>
      </c>
      <c r="O29" s="45">
        <f>SUM(O22:O28)</f>
        <v>30</v>
      </c>
      <c r="P29" s="108">
        <f>SUM(P22:P28)</f>
        <v>0</v>
      </c>
      <c r="Q29" s="117"/>
      <c r="R29" s="67" t="s">
        <v>165</v>
      </c>
      <c r="S29" s="45">
        <f>SUM(S22:S28)</f>
        <v>30</v>
      </c>
      <c r="T29" s="108">
        <f>SUM(T22:T28)</f>
        <v>0</v>
      </c>
      <c r="U29" s="46"/>
      <c r="V29" s="47"/>
      <c r="W29" s="45"/>
      <c r="X29" s="108"/>
      <c r="Y29" s="117"/>
      <c r="Z29" s="67" t="s">
        <v>165</v>
      </c>
      <c r="AA29" s="45">
        <f>SUM(AA22:AA28)</f>
        <v>210</v>
      </c>
      <c r="AB29" s="108">
        <f>SUM(AB22:AB28)</f>
        <v>0</v>
      </c>
      <c r="AC29" s="33"/>
      <c r="AE29" s="307"/>
    </row>
    <row r="30" spans="1:32" ht="14.1" customHeight="1" x14ac:dyDescent="0.15">
      <c r="A30" s="220"/>
      <c r="B30" s="239" t="s">
        <v>30</v>
      </c>
      <c r="C30" s="222"/>
      <c r="D30" s="223"/>
      <c r="E30" s="52"/>
      <c r="F30" s="53"/>
      <c r="G30" s="222"/>
      <c r="H30" s="223"/>
      <c r="I30" s="224"/>
      <c r="J30" s="120"/>
      <c r="K30" s="116" t="s">
        <v>140</v>
      </c>
      <c r="L30" s="242">
        <f>C37+G37+K37+O37+S37+AA37</f>
        <v>10420</v>
      </c>
      <c r="M30" s="52"/>
      <c r="N30" s="53"/>
      <c r="O30" s="116" t="s">
        <v>348</v>
      </c>
      <c r="P30" s="51">
        <f>D37+H37+L37+P37+T37+AB37</f>
        <v>0</v>
      </c>
      <c r="Q30" s="49"/>
      <c r="R30" s="50"/>
      <c r="S30" s="121"/>
      <c r="T30" s="122"/>
      <c r="U30" s="237"/>
      <c r="V30" s="237"/>
      <c r="W30" s="237"/>
      <c r="X30" s="237"/>
      <c r="Y30" s="237"/>
      <c r="Z30" s="237"/>
      <c r="AA30" s="237"/>
      <c r="AB30" s="238"/>
      <c r="AE30" s="307"/>
    </row>
    <row r="31" spans="1:32" ht="14.1" customHeight="1" x14ac:dyDescent="0.15">
      <c r="A31" s="54"/>
      <c r="B31" s="55" t="s">
        <v>241</v>
      </c>
      <c r="C31" s="56">
        <v>110</v>
      </c>
      <c r="D31" s="57"/>
      <c r="E31" s="58"/>
      <c r="F31" s="55"/>
      <c r="G31" s="56"/>
      <c r="H31" s="57"/>
      <c r="I31" s="58"/>
      <c r="J31" s="55" t="s">
        <v>374</v>
      </c>
      <c r="K31" s="56">
        <v>10</v>
      </c>
      <c r="L31" s="57"/>
      <c r="M31" s="58"/>
      <c r="N31" s="55"/>
      <c r="O31" s="56"/>
      <c r="P31" s="57"/>
      <c r="Q31" s="58"/>
      <c r="R31" s="55"/>
      <c r="S31" s="56"/>
      <c r="T31" s="57"/>
      <c r="U31" s="110"/>
      <c r="V31" s="111"/>
      <c r="W31" s="111"/>
      <c r="X31" s="14"/>
      <c r="Y31" s="58"/>
      <c r="Z31" s="55"/>
      <c r="AA31" s="56"/>
      <c r="AB31" s="57"/>
      <c r="AE31" s="307"/>
    </row>
    <row r="32" spans="1:32" ht="14.1" customHeight="1" x14ac:dyDescent="0.15">
      <c r="A32" s="34"/>
      <c r="B32" s="13" t="s">
        <v>242</v>
      </c>
      <c r="C32" s="35">
        <v>2180</v>
      </c>
      <c r="D32" s="14"/>
      <c r="E32" s="36"/>
      <c r="F32" s="13" t="s">
        <v>96</v>
      </c>
      <c r="G32" s="35">
        <v>740</v>
      </c>
      <c r="H32" s="14"/>
      <c r="I32" s="36"/>
      <c r="J32" s="13" t="s">
        <v>375</v>
      </c>
      <c r="K32" s="35">
        <v>190</v>
      </c>
      <c r="L32" s="14"/>
      <c r="M32" s="36"/>
      <c r="N32" s="13" t="s">
        <v>196</v>
      </c>
      <c r="O32" s="35">
        <v>60</v>
      </c>
      <c r="P32" s="14"/>
      <c r="Q32" s="36"/>
      <c r="R32" s="13" t="s">
        <v>375</v>
      </c>
      <c r="S32" s="35">
        <v>20</v>
      </c>
      <c r="T32" s="14"/>
      <c r="U32" s="110"/>
      <c r="V32" s="111"/>
      <c r="W32" s="111"/>
      <c r="X32" s="14"/>
      <c r="Y32" s="36"/>
      <c r="Z32" s="13" t="s">
        <v>375</v>
      </c>
      <c r="AA32" s="35">
        <v>50</v>
      </c>
      <c r="AB32" s="14"/>
      <c r="AE32" s="307"/>
    </row>
    <row r="33" spans="1:31" ht="14.1" customHeight="1" x14ac:dyDescent="0.15">
      <c r="A33" s="43"/>
      <c r="B33" s="66" t="s">
        <v>515</v>
      </c>
      <c r="C33" s="72">
        <v>810</v>
      </c>
      <c r="D33" s="73"/>
      <c r="E33" s="71"/>
      <c r="F33" s="66"/>
      <c r="G33" s="72"/>
      <c r="H33" s="73"/>
      <c r="I33" s="71"/>
      <c r="J33" s="66" t="s">
        <v>523</v>
      </c>
      <c r="K33" s="72">
        <v>100</v>
      </c>
      <c r="L33" s="73"/>
      <c r="M33" s="71"/>
      <c r="N33" s="66"/>
      <c r="O33" s="72"/>
      <c r="P33" s="73"/>
      <c r="Q33" s="71"/>
      <c r="R33" s="66"/>
      <c r="S33" s="72"/>
      <c r="T33" s="73"/>
      <c r="U33" s="112"/>
      <c r="V33" s="113"/>
      <c r="W33" s="113"/>
      <c r="X33" s="73"/>
      <c r="Y33" s="71"/>
      <c r="Z33" s="66" t="s">
        <v>523</v>
      </c>
      <c r="AA33" s="72">
        <v>40</v>
      </c>
      <c r="AB33" s="73"/>
      <c r="AE33" s="307"/>
    </row>
    <row r="34" spans="1:31" ht="14.1" customHeight="1" x14ac:dyDescent="0.15">
      <c r="A34" s="54"/>
      <c r="B34" s="55" t="s">
        <v>34</v>
      </c>
      <c r="C34" s="56">
        <v>4230</v>
      </c>
      <c r="D34" s="57"/>
      <c r="E34" s="58"/>
      <c r="F34" s="55" t="s">
        <v>247</v>
      </c>
      <c r="G34" s="56">
        <v>700</v>
      </c>
      <c r="H34" s="57"/>
      <c r="I34" s="58"/>
      <c r="J34" s="55" t="s">
        <v>247</v>
      </c>
      <c r="K34" s="56">
        <v>750</v>
      </c>
      <c r="L34" s="57"/>
      <c r="M34" s="58"/>
      <c r="N34" s="55" t="s">
        <v>361</v>
      </c>
      <c r="O34" s="56">
        <v>90</v>
      </c>
      <c r="P34" s="57"/>
      <c r="Q34" s="58"/>
      <c r="R34" s="55" t="s">
        <v>393</v>
      </c>
      <c r="S34" s="56">
        <v>40</v>
      </c>
      <c r="T34" s="57"/>
      <c r="U34" s="114"/>
      <c r="V34" s="115"/>
      <c r="W34" s="115"/>
      <c r="X34" s="57"/>
      <c r="Y34" s="58"/>
      <c r="Z34" s="55" t="s">
        <v>361</v>
      </c>
      <c r="AA34" s="56">
        <v>190</v>
      </c>
      <c r="AB34" s="57"/>
      <c r="AC34" s="33"/>
      <c r="AE34" s="307"/>
    </row>
    <row r="35" spans="1:31" ht="14.1" customHeight="1" x14ac:dyDescent="0.15">
      <c r="A35" s="38"/>
      <c r="B35" s="39"/>
      <c r="C35" s="40"/>
      <c r="D35" s="41"/>
      <c r="E35" s="36"/>
      <c r="F35" s="39"/>
      <c r="G35" s="40"/>
      <c r="H35" s="41"/>
      <c r="I35" s="42"/>
      <c r="J35" s="39"/>
      <c r="K35" s="40"/>
      <c r="L35" s="41"/>
      <c r="M35" s="42"/>
      <c r="N35" s="39"/>
      <c r="O35" s="40"/>
      <c r="P35" s="41"/>
      <c r="Q35" s="42"/>
      <c r="R35" s="39"/>
      <c r="S35" s="40"/>
      <c r="T35" s="41"/>
      <c r="U35" s="110"/>
      <c r="V35" s="111"/>
      <c r="W35" s="111"/>
      <c r="X35" s="14"/>
      <c r="Y35" s="42"/>
      <c r="Z35" s="39"/>
      <c r="AA35" s="40"/>
      <c r="AB35" s="41"/>
      <c r="AC35" s="33"/>
      <c r="AE35" s="307"/>
    </row>
    <row r="36" spans="1:31" ht="14.1" customHeight="1" x14ac:dyDescent="0.15">
      <c r="A36" s="34"/>
      <c r="B36" s="13"/>
      <c r="C36" s="59"/>
      <c r="D36" s="14"/>
      <c r="E36" s="36"/>
      <c r="F36" s="13"/>
      <c r="G36" s="59"/>
      <c r="H36" s="14"/>
      <c r="I36" s="36"/>
      <c r="J36" s="13" t="s">
        <v>433</v>
      </c>
      <c r="K36" s="59">
        <v>100</v>
      </c>
      <c r="L36" s="14"/>
      <c r="M36" s="36"/>
      <c r="N36" s="13" t="s">
        <v>568</v>
      </c>
      <c r="O36" s="59">
        <v>10</v>
      </c>
      <c r="P36" s="14"/>
      <c r="Q36" s="34"/>
      <c r="R36" s="13"/>
      <c r="S36" s="59"/>
      <c r="T36" s="14"/>
      <c r="U36" s="110"/>
      <c r="V36" s="111"/>
      <c r="W36" s="111"/>
      <c r="X36" s="14"/>
      <c r="Y36" s="36"/>
      <c r="Z36" s="13"/>
      <c r="AA36" s="59"/>
      <c r="AB36" s="14"/>
      <c r="AC36" s="33"/>
      <c r="AE36" s="307"/>
    </row>
    <row r="37" spans="1:31" ht="14.1" customHeight="1" x14ac:dyDescent="0.15">
      <c r="A37" s="26"/>
      <c r="B37" s="67" t="s">
        <v>165</v>
      </c>
      <c r="C37" s="45">
        <f>SUM(C31:C36)</f>
        <v>7330</v>
      </c>
      <c r="D37" s="108">
        <f>SUM(D31:D36)</f>
        <v>0</v>
      </c>
      <c r="E37" s="117"/>
      <c r="F37" s="67" t="s">
        <v>165</v>
      </c>
      <c r="G37" s="45">
        <f>SUM(G31:G36)</f>
        <v>1440</v>
      </c>
      <c r="H37" s="108">
        <f>SUM(H31:H36)</f>
        <v>0</v>
      </c>
      <c r="I37" s="138"/>
      <c r="J37" s="67" t="s">
        <v>165</v>
      </c>
      <c r="K37" s="45">
        <f>SUM(K31:K36)</f>
        <v>1150</v>
      </c>
      <c r="L37" s="108">
        <f>SUM(L31:L36)</f>
        <v>0</v>
      </c>
      <c r="M37" s="117"/>
      <c r="N37" s="67" t="s">
        <v>165</v>
      </c>
      <c r="O37" s="45">
        <f>SUM(O31:O36)</f>
        <v>160</v>
      </c>
      <c r="P37" s="108">
        <f>SUM(P31:P36)</f>
        <v>0</v>
      </c>
      <c r="Q37" s="117"/>
      <c r="R37" s="67" t="s">
        <v>165</v>
      </c>
      <c r="S37" s="45">
        <f>SUM(S31:S36)</f>
        <v>60</v>
      </c>
      <c r="T37" s="108">
        <f>SUM(T31:T36)</f>
        <v>0</v>
      </c>
      <c r="U37" s="46"/>
      <c r="V37" s="47"/>
      <c r="W37" s="45"/>
      <c r="X37" s="108"/>
      <c r="Y37" s="117"/>
      <c r="Z37" s="67" t="s">
        <v>165</v>
      </c>
      <c r="AA37" s="45">
        <f>SUM(AA31:AA36)</f>
        <v>280</v>
      </c>
      <c r="AB37" s="108">
        <f>SUM(AB31:AB36)</f>
        <v>0</v>
      </c>
      <c r="AC37" s="33"/>
      <c r="AE37" s="307"/>
    </row>
    <row r="38" spans="1:31" ht="14.1" customHeight="1" x14ac:dyDescent="0.15">
      <c r="A38" s="220"/>
      <c r="B38" s="239" t="s">
        <v>36</v>
      </c>
      <c r="C38" s="222"/>
      <c r="D38" s="223"/>
      <c r="E38" s="52"/>
      <c r="F38" s="53"/>
      <c r="G38" s="222"/>
      <c r="H38" s="223"/>
      <c r="I38" s="224"/>
      <c r="J38" s="120"/>
      <c r="K38" s="116" t="s">
        <v>141</v>
      </c>
      <c r="L38" s="242">
        <f>C45+G45+K45+O45+S45+AA45</f>
        <v>1480</v>
      </c>
      <c r="M38" s="52"/>
      <c r="N38" s="53"/>
      <c r="O38" s="116" t="s">
        <v>142</v>
      </c>
      <c r="P38" s="51">
        <f>D45+H45+L45+P45+T45+AB45</f>
        <v>0</v>
      </c>
      <c r="Q38" s="49"/>
      <c r="R38" s="50"/>
      <c r="S38" s="121"/>
      <c r="T38" s="122"/>
      <c r="U38" s="237"/>
      <c r="V38" s="237"/>
      <c r="W38" s="237"/>
      <c r="X38" s="237"/>
      <c r="Y38" s="237"/>
      <c r="Z38" s="237"/>
      <c r="AA38" s="237"/>
      <c r="AB38" s="238"/>
      <c r="AC38" s="33"/>
      <c r="AE38" s="307"/>
    </row>
    <row r="39" spans="1:31" ht="14.1" customHeight="1" x14ac:dyDescent="0.15">
      <c r="A39" s="54"/>
      <c r="B39" s="55" t="s">
        <v>97</v>
      </c>
      <c r="C39" s="79">
        <v>700</v>
      </c>
      <c r="D39" s="57"/>
      <c r="E39" s="118"/>
      <c r="F39" s="55"/>
      <c r="G39" s="79"/>
      <c r="H39" s="57"/>
      <c r="I39" s="58"/>
      <c r="J39" s="55" t="s">
        <v>248</v>
      </c>
      <c r="K39" s="79">
        <v>60</v>
      </c>
      <c r="L39" s="57"/>
      <c r="M39" s="58"/>
      <c r="N39" s="55"/>
      <c r="O39" s="79"/>
      <c r="P39" s="119"/>
      <c r="Q39" s="58"/>
      <c r="R39" s="55"/>
      <c r="S39" s="79"/>
      <c r="T39" s="119"/>
      <c r="U39" s="123"/>
      <c r="V39" s="124"/>
      <c r="W39" s="124"/>
      <c r="X39" s="75"/>
      <c r="Y39" s="58"/>
      <c r="Z39" s="55" t="s">
        <v>362</v>
      </c>
      <c r="AA39" s="79">
        <v>20</v>
      </c>
      <c r="AB39" s="57"/>
      <c r="AC39" s="33"/>
      <c r="AE39" s="307"/>
    </row>
    <row r="40" spans="1:31" ht="14.1" customHeight="1" x14ac:dyDescent="0.15">
      <c r="A40" s="34"/>
      <c r="B40" s="13" t="s">
        <v>37</v>
      </c>
      <c r="C40" s="59">
        <v>190</v>
      </c>
      <c r="D40" s="14"/>
      <c r="E40" s="42"/>
      <c r="F40" s="13"/>
      <c r="G40" s="59"/>
      <c r="H40" s="14"/>
      <c r="I40" s="36"/>
      <c r="J40" s="13"/>
      <c r="K40" s="59"/>
      <c r="L40" s="14"/>
      <c r="M40" s="36"/>
      <c r="N40" s="13"/>
      <c r="O40" s="59"/>
      <c r="P40" s="75"/>
      <c r="Q40" s="36"/>
      <c r="R40" s="13"/>
      <c r="S40" s="59"/>
      <c r="T40" s="75"/>
      <c r="U40" s="123"/>
      <c r="V40" s="124"/>
      <c r="W40" s="124"/>
      <c r="X40" s="75"/>
      <c r="Y40" s="36"/>
      <c r="Z40" s="13"/>
      <c r="AA40" s="59"/>
      <c r="AB40" s="14"/>
      <c r="AC40" s="33"/>
      <c r="AE40" s="307"/>
    </row>
    <row r="41" spans="1:31" ht="14.1" customHeight="1" x14ac:dyDescent="0.15">
      <c r="A41" s="34"/>
      <c r="B41" s="13" t="s">
        <v>38</v>
      </c>
      <c r="C41" s="59">
        <v>130</v>
      </c>
      <c r="D41" s="14"/>
      <c r="E41" s="42"/>
      <c r="F41" s="13"/>
      <c r="G41" s="59"/>
      <c r="H41" s="14"/>
      <c r="I41" s="36"/>
      <c r="J41" s="13"/>
      <c r="K41" s="59"/>
      <c r="L41" s="14"/>
      <c r="M41" s="36"/>
      <c r="N41" s="13"/>
      <c r="O41" s="59"/>
      <c r="P41" s="75"/>
      <c r="Q41" s="36"/>
      <c r="R41" s="13"/>
      <c r="S41" s="59"/>
      <c r="T41" s="75"/>
      <c r="U41" s="123"/>
      <c r="V41" s="124"/>
      <c r="W41" s="124"/>
      <c r="X41" s="75"/>
      <c r="Y41" s="36"/>
      <c r="Z41" s="13"/>
      <c r="AA41" s="59"/>
      <c r="AB41" s="14"/>
      <c r="AC41" s="33"/>
      <c r="AE41" s="307"/>
    </row>
    <row r="42" spans="1:31" ht="14.1" customHeight="1" x14ac:dyDescent="0.15">
      <c r="A42" s="34"/>
      <c r="B42" s="13" t="s">
        <v>98</v>
      </c>
      <c r="C42" s="59">
        <v>80</v>
      </c>
      <c r="D42" s="14"/>
      <c r="E42" s="42"/>
      <c r="F42" s="13" t="s">
        <v>98</v>
      </c>
      <c r="G42" s="59">
        <v>20</v>
      </c>
      <c r="H42" s="14"/>
      <c r="I42" s="36"/>
      <c r="J42" s="13"/>
      <c r="K42" s="59"/>
      <c r="L42" s="14"/>
      <c r="M42" s="36"/>
      <c r="N42" s="13"/>
      <c r="O42" s="59"/>
      <c r="P42" s="75"/>
      <c r="Q42" s="36"/>
      <c r="R42" s="13"/>
      <c r="S42" s="59"/>
      <c r="T42" s="75"/>
      <c r="U42" s="123"/>
      <c r="V42" s="124"/>
      <c r="W42" s="124"/>
      <c r="X42" s="75"/>
      <c r="Y42" s="36"/>
      <c r="Z42" s="13"/>
      <c r="AA42" s="59"/>
      <c r="AB42" s="14"/>
      <c r="AC42" s="33"/>
      <c r="AE42" s="307"/>
    </row>
    <row r="43" spans="1:31" ht="14.1" customHeight="1" x14ac:dyDescent="0.15">
      <c r="A43" s="34"/>
      <c r="B43" s="13" t="s">
        <v>245</v>
      </c>
      <c r="C43" s="59">
        <v>270</v>
      </c>
      <c r="D43" s="14"/>
      <c r="E43" s="42"/>
      <c r="F43" s="13"/>
      <c r="G43" s="59"/>
      <c r="H43" s="14"/>
      <c r="I43" s="36"/>
      <c r="J43" s="13" t="s">
        <v>376</v>
      </c>
      <c r="K43" s="59">
        <v>10</v>
      </c>
      <c r="L43" s="14"/>
      <c r="M43" s="36"/>
      <c r="N43" s="13"/>
      <c r="O43" s="59"/>
      <c r="P43" s="75"/>
      <c r="Q43" s="36"/>
      <c r="R43" s="13"/>
      <c r="S43" s="59"/>
      <c r="T43" s="75"/>
      <c r="U43" s="123"/>
      <c r="V43" s="124"/>
      <c r="W43" s="124"/>
      <c r="X43" s="75"/>
      <c r="Y43" s="36"/>
      <c r="Z43" s="13"/>
      <c r="AA43" s="59"/>
      <c r="AB43" s="14"/>
      <c r="AC43" s="33"/>
      <c r="AE43" s="307"/>
    </row>
    <row r="44" spans="1:31" ht="14.1" customHeight="1" x14ac:dyDescent="0.15">
      <c r="A44" s="34"/>
      <c r="B44" s="13"/>
      <c r="C44" s="59"/>
      <c r="D44" s="14"/>
      <c r="E44" s="42"/>
      <c r="F44" s="13"/>
      <c r="G44" s="59"/>
      <c r="H44" s="14"/>
      <c r="I44" s="36"/>
      <c r="J44" s="13"/>
      <c r="K44" s="59"/>
      <c r="L44" s="14"/>
      <c r="M44" s="36"/>
      <c r="N44" s="13"/>
      <c r="O44" s="59"/>
      <c r="P44" s="75"/>
      <c r="Q44" s="36"/>
      <c r="R44" s="13"/>
      <c r="S44" s="59"/>
      <c r="T44" s="75"/>
      <c r="U44" s="123"/>
      <c r="V44" s="124"/>
      <c r="W44" s="124"/>
      <c r="X44" s="75"/>
      <c r="Y44" s="36"/>
      <c r="Z44" s="13"/>
      <c r="AA44" s="59"/>
      <c r="AB44" s="14"/>
      <c r="AC44" s="33"/>
      <c r="AE44" s="307"/>
    </row>
    <row r="45" spans="1:31" ht="14.1" customHeight="1" x14ac:dyDescent="0.15">
      <c r="A45" s="26"/>
      <c r="B45" s="67" t="s">
        <v>165</v>
      </c>
      <c r="C45" s="45">
        <f>SUM(C39:C44)</f>
        <v>1370</v>
      </c>
      <c r="D45" s="108">
        <f>SUM(D39:D44)</f>
        <v>0</v>
      </c>
      <c r="E45" s="117"/>
      <c r="F45" s="67" t="s">
        <v>165</v>
      </c>
      <c r="G45" s="45">
        <f>SUM(G39:G44)</f>
        <v>20</v>
      </c>
      <c r="H45" s="108">
        <f>SUM(H39:H44)</f>
        <v>0</v>
      </c>
      <c r="I45" s="117"/>
      <c r="J45" s="67" t="s">
        <v>165</v>
      </c>
      <c r="K45" s="45">
        <f>SUM(K39:K44)</f>
        <v>70</v>
      </c>
      <c r="L45" s="108">
        <f>SUM(L39:L44)</f>
        <v>0</v>
      </c>
      <c r="M45" s="2"/>
      <c r="N45" s="67"/>
      <c r="O45" s="45"/>
      <c r="P45" s="77"/>
      <c r="Q45" s="2"/>
      <c r="R45" s="67"/>
      <c r="S45" s="45"/>
      <c r="T45" s="77"/>
      <c r="U45" s="80"/>
      <c r="V45" s="81"/>
      <c r="W45" s="81"/>
      <c r="X45" s="82"/>
      <c r="Y45" s="26"/>
      <c r="Z45" s="67" t="s">
        <v>165</v>
      </c>
      <c r="AA45" s="45">
        <f>SUM(AA39:AA44)</f>
        <v>20</v>
      </c>
      <c r="AB45" s="108">
        <f>SUM(AB39:AB44)</f>
        <v>0</v>
      </c>
      <c r="AC45" s="33"/>
    </row>
    <row r="46" spans="1:31" ht="14.1" customHeight="1" x14ac:dyDescent="0.15">
      <c r="A46" s="91" t="s">
        <v>290</v>
      </c>
      <c r="S46" s="61"/>
      <c r="Y46" s="3"/>
      <c r="AA46" s="63"/>
      <c r="AB46" s="64" t="s">
        <v>455</v>
      </c>
    </row>
    <row r="47" spans="1:31" ht="14.1" customHeight="1" x14ac:dyDescent="0.15"/>
    <row r="48" spans="1:31" ht="14.1" customHeight="1" x14ac:dyDescent="0.15"/>
    <row r="49" ht="14.1" customHeight="1" x14ac:dyDescent="0.15"/>
    <row r="50" ht="14.1" customHeight="1" x14ac:dyDescent="0.15"/>
    <row r="51" ht="14.1" customHeight="1" x14ac:dyDescent="0.15"/>
  </sheetData>
  <sheetProtection algorithmName="SHA-512" hashValue="IjotxcTZ39YNDY7gIZJ915VjBHg7/EnFtsik0Pm9Zt7BNDWq+qfARYeBc9JkJHfjyjlVyj0FVk6LCzAl8LbXFw==" saltValue="J3ov1tLlZvH3wrg1FRMduw==" spinCount="100000" sheet="1" objects="1" scenarios="1"/>
  <phoneticPr fontId="2"/>
  <pageMargins left="0.31496062992125984" right="0" top="0.39370078740157483" bottom="0.19685039370078741" header="0.51181102362204722" footer="0.51181102362204722"/>
  <pageSetup paperSize="9" scale="91" orientation="landscape"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E49"/>
  <sheetViews>
    <sheetView zoomScaleNormal="100" workbookViewId="0">
      <selection activeCell="D7" sqref="D7"/>
    </sheetView>
  </sheetViews>
  <sheetFormatPr defaultRowHeight="13.5" x14ac:dyDescent="0.15"/>
  <cols>
    <col min="1" max="1" width="3.125" style="3" customWidth="1"/>
    <col min="2" max="2" width="7.125" style="12" customWidth="1"/>
    <col min="3" max="3" width="5.625" style="16" customWidth="1"/>
    <col min="4" max="4" width="6.625" style="17" customWidth="1"/>
    <col min="5" max="5" width="3.125" style="11" customWidth="1"/>
    <col min="6" max="6" width="7.125" style="12" customWidth="1"/>
    <col min="7" max="7" width="5.625" style="16" customWidth="1"/>
    <col min="8" max="8" width="6.625" style="17" customWidth="1"/>
    <col min="9" max="9" width="3.125" style="11" customWidth="1"/>
    <col min="10" max="10" width="7.125" style="12" customWidth="1"/>
    <col min="11" max="11" width="5.625" style="16" customWidth="1"/>
    <col min="12" max="12" width="6.625" style="17" customWidth="1"/>
    <col min="13" max="13" width="3.125" style="11" customWidth="1"/>
    <col min="14" max="14" width="7.125" style="12" customWidth="1"/>
    <col min="15" max="15" width="5.625" style="16" customWidth="1"/>
    <col min="16" max="16" width="6.625" style="18" customWidth="1"/>
    <col min="17" max="17" width="3.125" style="11" customWidth="1"/>
    <col min="18" max="18" width="7.125" style="12" customWidth="1"/>
    <col min="19" max="19" width="5.625" style="16" customWidth="1"/>
    <col min="20" max="20" width="6.625" style="18" customWidth="1"/>
    <col min="21" max="21" width="3.125" style="19" customWidth="1"/>
    <col min="22" max="22" width="7.125" style="16" customWidth="1"/>
    <col min="23" max="23" width="5.625" style="16" customWidth="1"/>
    <col min="24" max="24" width="6.625" style="18" customWidth="1"/>
    <col min="25" max="25" width="3.125" style="11" customWidth="1"/>
    <col min="26" max="26" width="7.125" style="12" customWidth="1"/>
    <col min="27" max="27" width="5.625" style="16" customWidth="1"/>
    <col min="28" max="28" width="6.625" style="18" customWidth="1"/>
    <col min="29" max="29" width="2.625" style="20" customWidth="1"/>
    <col min="30" max="16384" width="9" style="21"/>
  </cols>
  <sheetData>
    <row r="1" spans="1:31" s="24" customFormat="1" ht="15" customHeight="1" x14ac:dyDescent="0.15">
      <c r="A1" s="3"/>
      <c r="B1" s="12"/>
      <c r="C1" s="16"/>
      <c r="D1" s="17"/>
      <c r="E1" s="11"/>
      <c r="F1" s="12"/>
      <c r="G1" s="16"/>
      <c r="H1" s="17"/>
      <c r="I1" s="11"/>
      <c r="J1" s="12"/>
      <c r="K1" s="16"/>
      <c r="L1" s="17"/>
      <c r="M1" s="11"/>
      <c r="N1" s="12"/>
      <c r="O1" s="16"/>
      <c r="P1" s="18"/>
      <c r="Q1" s="11"/>
      <c r="R1" s="12"/>
      <c r="S1" s="16"/>
      <c r="T1" s="18"/>
      <c r="U1" s="19"/>
      <c r="V1" s="16"/>
      <c r="W1" s="16"/>
      <c r="X1" s="18"/>
      <c r="Y1" s="11"/>
      <c r="Z1" s="12"/>
      <c r="AA1" s="16"/>
      <c r="AB1" s="192" t="s">
        <v>590</v>
      </c>
      <c r="AC1" s="23"/>
    </row>
    <row r="2" spans="1:31" ht="15" customHeight="1" x14ac:dyDescent="0.15">
      <c r="AB2" s="25" t="str">
        <f>松山1!AB2</f>
        <v>愛媛県部数表</v>
      </c>
    </row>
    <row r="3" spans="1:31" s="24" customFormat="1" ht="15" customHeight="1" x14ac:dyDescent="0.15">
      <c r="A3" s="3"/>
      <c r="B3" s="12"/>
      <c r="C3" s="16"/>
      <c r="D3" s="17"/>
      <c r="E3" s="11"/>
      <c r="F3" s="12"/>
      <c r="G3" s="16"/>
      <c r="H3" s="17"/>
      <c r="I3" s="11"/>
      <c r="J3" s="12"/>
      <c r="K3" s="16"/>
      <c r="L3" s="17"/>
      <c r="M3" s="11"/>
      <c r="N3" s="12"/>
      <c r="O3" s="16"/>
      <c r="P3" s="18"/>
      <c r="Q3" s="11"/>
      <c r="R3" s="12"/>
      <c r="S3" s="16"/>
      <c r="T3" s="18"/>
      <c r="U3" s="19"/>
      <c r="V3" s="16"/>
      <c r="W3" s="16"/>
      <c r="X3" s="18"/>
      <c r="Y3" s="11"/>
      <c r="Z3" s="12"/>
      <c r="AA3" s="16"/>
      <c r="AB3" s="22" t="s">
        <v>227</v>
      </c>
      <c r="AC3" s="23"/>
    </row>
    <row r="4" spans="1:31" ht="5.0999999999999996" customHeight="1" x14ac:dyDescent="0.15"/>
    <row r="5" spans="1:31" s="24" customFormat="1" ht="13.5" customHeight="1" x14ac:dyDescent="0.15">
      <c r="A5" s="26"/>
      <c r="B5" s="27" t="s">
        <v>104</v>
      </c>
      <c r="C5" s="139" t="s">
        <v>66</v>
      </c>
      <c r="D5" s="140" t="s">
        <v>67</v>
      </c>
      <c r="E5" s="2"/>
      <c r="F5" s="27" t="s">
        <v>68</v>
      </c>
      <c r="G5" s="139" t="s">
        <v>66</v>
      </c>
      <c r="H5" s="140" t="s">
        <v>67</v>
      </c>
      <c r="I5" s="2"/>
      <c r="J5" s="27" t="s">
        <v>69</v>
      </c>
      <c r="K5" s="139" t="s">
        <v>66</v>
      </c>
      <c r="L5" s="140" t="s">
        <v>67</v>
      </c>
      <c r="M5" s="2"/>
      <c r="N5" s="27" t="s">
        <v>70</v>
      </c>
      <c r="O5" s="139" t="s">
        <v>66</v>
      </c>
      <c r="P5" s="141" t="s">
        <v>67</v>
      </c>
      <c r="Q5" s="2"/>
      <c r="R5" s="27" t="s">
        <v>71</v>
      </c>
      <c r="S5" s="139" t="s">
        <v>66</v>
      </c>
      <c r="T5" s="141" t="s">
        <v>67</v>
      </c>
      <c r="U5" s="28"/>
      <c r="V5" s="29"/>
      <c r="W5" s="139" t="s">
        <v>66</v>
      </c>
      <c r="X5" s="141" t="s">
        <v>67</v>
      </c>
      <c r="Y5" s="2"/>
      <c r="Z5" s="27" t="s">
        <v>72</v>
      </c>
      <c r="AA5" s="139" t="s">
        <v>66</v>
      </c>
      <c r="AB5" s="141" t="s">
        <v>67</v>
      </c>
      <c r="AC5" s="219">
        <v>3</v>
      </c>
      <c r="AD5" s="9"/>
    </row>
    <row r="6" spans="1:31" s="24" customFormat="1" ht="13.5" customHeight="1" x14ac:dyDescent="0.15">
      <c r="A6" s="220"/>
      <c r="B6" s="239" t="s">
        <v>22</v>
      </c>
      <c r="C6" s="222"/>
      <c r="D6" s="223"/>
      <c r="E6" s="52"/>
      <c r="F6" s="53"/>
      <c r="G6" s="222"/>
      <c r="H6" s="223"/>
      <c r="I6" s="224"/>
      <c r="J6" s="120"/>
      <c r="K6" s="116" t="s">
        <v>144</v>
      </c>
      <c r="L6" s="242">
        <f>C11+G11+K11+O11+S11+AA11</f>
        <v>3130</v>
      </c>
      <c r="M6" s="52"/>
      <c r="N6" s="53"/>
      <c r="O6" s="116" t="s">
        <v>145</v>
      </c>
      <c r="P6" s="51">
        <f>D11+H11+L11+P11+T11+AB11</f>
        <v>0</v>
      </c>
      <c r="Q6" s="49"/>
      <c r="R6" s="50"/>
      <c r="S6" s="121"/>
      <c r="T6" s="122"/>
      <c r="U6" s="237"/>
      <c r="V6" s="237"/>
      <c r="W6" s="237"/>
      <c r="X6" s="237"/>
      <c r="Y6" s="237"/>
      <c r="Z6" s="237"/>
      <c r="AA6" s="237"/>
      <c r="AB6" s="238"/>
      <c r="AC6" s="23"/>
      <c r="AD6" s="9"/>
    </row>
    <row r="7" spans="1:31" ht="13.5" customHeight="1" x14ac:dyDescent="0.15">
      <c r="A7" s="34"/>
      <c r="B7" s="13" t="s">
        <v>430</v>
      </c>
      <c r="C7" s="35">
        <v>770</v>
      </c>
      <c r="D7" s="14"/>
      <c r="E7" s="34"/>
      <c r="F7" s="13"/>
      <c r="G7" s="35"/>
      <c r="H7" s="14"/>
      <c r="I7" s="34"/>
      <c r="J7" s="13" t="s">
        <v>427</v>
      </c>
      <c r="K7" s="35">
        <v>40</v>
      </c>
      <c r="L7" s="14"/>
      <c r="M7" s="34"/>
      <c r="N7" s="13" t="s">
        <v>427</v>
      </c>
      <c r="O7" s="35">
        <v>20</v>
      </c>
      <c r="P7" s="14"/>
      <c r="Q7" s="34"/>
      <c r="R7" s="13" t="s">
        <v>427</v>
      </c>
      <c r="S7" s="35">
        <v>10</v>
      </c>
      <c r="T7" s="14"/>
      <c r="U7" s="110"/>
      <c r="V7" s="111"/>
      <c r="W7" s="111"/>
      <c r="X7" s="14"/>
      <c r="Y7" s="36"/>
      <c r="Z7" s="13" t="s">
        <v>427</v>
      </c>
      <c r="AA7" s="35">
        <v>20</v>
      </c>
      <c r="AB7" s="14"/>
      <c r="AC7" s="33" t="s">
        <v>334</v>
      </c>
      <c r="AE7" s="307"/>
    </row>
    <row r="8" spans="1:31" ht="13.5" customHeight="1" x14ac:dyDescent="0.15">
      <c r="A8" s="34"/>
      <c r="B8" s="13" t="s">
        <v>431</v>
      </c>
      <c r="C8" s="35">
        <v>1200</v>
      </c>
      <c r="D8" s="14"/>
      <c r="E8" s="34"/>
      <c r="F8" s="13" t="s">
        <v>92</v>
      </c>
      <c r="G8" s="35">
        <v>160</v>
      </c>
      <c r="H8" s="14"/>
      <c r="I8" s="34"/>
      <c r="J8" s="13" t="s">
        <v>428</v>
      </c>
      <c r="K8" s="35">
        <v>60</v>
      </c>
      <c r="L8" s="14"/>
      <c r="M8" s="34"/>
      <c r="N8" s="13" t="s">
        <v>454</v>
      </c>
      <c r="O8" s="35">
        <v>30</v>
      </c>
      <c r="P8" s="14"/>
      <c r="Q8" s="34"/>
      <c r="R8" s="13" t="s">
        <v>428</v>
      </c>
      <c r="S8" s="35">
        <v>20</v>
      </c>
      <c r="T8" s="14"/>
      <c r="U8" s="110"/>
      <c r="V8" s="111"/>
      <c r="W8" s="111"/>
      <c r="X8" s="14"/>
      <c r="Y8" s="36"/>
      <c r="Z8" s="13" t="s">
        <v>428</v>
      </c>
      <c r="AA8" s="35">
        <v>40</v>
      </c>
      <c r="AB8" s="14"/>
      <c r="AC8" s="33" t="s">
        <v>335</v>
      </c>
      <c r="AE8" s="307"/>
    </row>
    <row r="9" spans="1:31" ht="13.5" customHeight="1" x14ac:dyDescent="0.15">
      <c r="A9" s="38"/>
      <c r="B9" s="39" t="s">
        <v>432</v>
      </c>
      <c r="C9" s="40">
        <v>290</v>
      </c>
      <c r="D9" s="41"/>
      <c r="E9" s="38"/>
      <c r="F9" s="39"/>
      <c r="G9" s="40"/>
      <c r="H9" s="41"/>
      <c r="I9" s="38"/>
      <c r="J9" s="39" t="s">
        <v>429</v>
      </c>
      <c r="K9" s="40">
        <v>10</v>
      </c>
      <c r="L9" s="41"/>
      <c r="M9" s="38"/>
      <c r="N9" s="39"/>
      <c r="O9" s="40"/>
      <c r="P9" s="41"/>
      <c r="Q9" s="38"/>
      <c r="R9" s="39"/>
      <c r="S9" s="40"/>
      <c r="T9" s="41"/>
      <c r="U9" s="38"/>
      <c r="V9" s="39"/>
      <c r="W9" s="40"/>
      <c r="X9" s="41"/>
      <c r="Y9" s="38"/>
      <c r="Z9" s="39" t="s">
        <v>429</v>
      </c>
      <c r="AA9" s="40">
        <v>10</v>
      </c>
      <c r="AB9" s="41"/>
      <c r="AC9" s="33" t="s">
        <v>333</v>
      </c>
      <c r="AE9" s="307"/>
    </row>
    <row r="10" spans="1:31" ht="13.5" customHeight="1" x14ac:dyDescent="0.15">
      <c r="A10" s="43"/>
      <c r="B10" s="66" t="s">
        <v>564</v>
      </c>
      <c r="C10" s="72">
        <v>430</v>
      </c>
      <c r="D10" s="73"/>
      <c r="E10" s="43"/>
      <c r="F10" s="66"/>
      <c r="G10" s="72"/>
      <c r="H10" s="73"/>
      <c r="I10" s="43"/>
      <c r="J10" s="66" t="s">
        <v>567</v>
      </c>
      <c r="K10" s="72">
        <v>10</v>
      </c>
      <c r="L10" s="73"/>
      <c r="M10" s="43"/>
      <c r="N10" s="66"/>
      <c r="O10" s="72"/>
      <c r="P10" s="73"/>
      <c r="Q10" s="43"/>
      <c r="R10" s="66"/>
      <c r="S10" s="72"/>
      <c r="T10" s="73"/>
      <c r="U10" s="43"/>
      <c r="V10" s="66"/>
      <c r="W10" s="72"/>
      <c r="X10" s="73"/>
      <c r="Y10" s="43"/>
      <c r="Z10" s="66" t="s">
        <v>567</v>
      </c>
      <c r="AA10" s="72">
        <v>10</v>
      </c>
      <c r="AB10" s="73"/>
      <c r="AC10" s="33"/>
      <c r="AE10" s="307"/>
    </row>
    <row r="11" spans="1:31" ht="13.5" customHeight="1" x14ac:dyDescent="0.15">
      <c r="A11" s="26"/>
      <c r="B11" s="67" t="s">
        <v>143</v>
      </c>
      <c r="C11" s="45">
        <f>SUM(C7:C10)</f>
        <v>2690</v>
      </c>
      <c r="D11" s="15">
        <f>SUM(D7:D10)</f>
        <v>0</v>
      </c>
      <c r="E11" s="26"/>
      <c r="F11" s="67" t="s">
        <v>143</v>
      </c>
      <c r="G11" s="45">
        <f>SUM(G7:G10)</f>
        <v>160</v>
      </c>
      <c r="H11" s="15">
        <f>SUM(H7:H10)</f>
        <v>0</v>
      </c>
      <c r="I11" s="26"/>
      <c r="J11" s="67" t="s">
        <v>143</v>
      </c>
      <c r="K11" s="45">
        <f>SUM(K7:K10)</f>
        <v>120</v>
      </c>
      <c r="L11" s="15">
        <f>SUM(L7:L10)</f>
        <v>0</v>
      </c>
      <c r="M11" s="26"/>
      <c r="N11" s="67" t="s">
        <v>143</v>
      </c>
      <c r="O11" s="45">
        <f>SUM(O7:O10)</f>
        <v>50</v>
      </c>
      <c r="P11" s="15">
        <f>SUM(P7:P10)</f>
        <v>0</v>
      </c>
      <c r="Q11" s="26"/>
      <c r="R11" s="67" t="s">
        <v>165</v>
      </c>
      <c r="S11" s="45">
        <f>SUM(S7:S10)</f>
        <v>30</v>
      </c>
      <c r="T11" s="15">
        <f>SUM(T7:T10)</f>
        <v>0</v>
      </c>
      <c r="U11" s="46"/>
      <c r="V11" s="47"/>
      <c r="W11" s="47"/>
      <c r="X11" s="15"/>
      <c r="Y11" s="26"/>
      <c r="Z11" s="67" t="s">
        <v>165</v>
      </c>
      <c r="AA11" s="45">
        <f>SUM(AA7:AA10)</f>
        <v>80</v>
      </c>
      <c r="AB11" s="15">
        <f>SUM(AB7:AB10)</f>
        <v>0</v>
      </c>
      <c r="AC11" s="33" t="s">
        <v>336</v>
      </c>
      <c r="AE11" s="307"/>
    </row>
    <row r="12" spans="1:31" ht="13.5" customHeight="1" x14ac:dyDescent="0.15">
      <c r="A12" s="220"/>
      <c r="B12" s="239" t="s">
        <v>23</v>
      </c>
      <c r="C12" s="222"/>
      <c r="D12" s="223"/>
      <c r="E12" s="52"/>
      <c r="F12" s="53"/>
      <c r="G12" s="222"/>
      <c r="H12" s="223"/>
      <c r="I12" s="224"/>
      <c r="J12" s="120"/>
      <c r="K12" s="116" t="s">
        <v>146</v>
      </c>
      <c r="L12" s="242">
        <f>C23+G23+K23+O23+S23+AA23</f>
        <v>8900</v>
      </c>
      <c r="M12" s="52"/>
      <c r="N12" s="53"/>
      <c r="O12" s="116" t="s">
        <v>147</v>
      </c>
      <c r="P12" s="51">
        <f>D23+H23+L23+P23+T23+AB23</f>
        <v>0</v>
      </c>
      <c r="Q12" s="49"/>
      <c r="R12" s="50"/>
      <c r="S12" s="121"/>
      <c r="T12" s="122"/>
      <c r="U12" s="237"/>
      <c r="V12" s="237"/>
      <c r="W12" s="237"/>
      <c r="X12" s="237"/>
      <c r="Y12" s="237"/>
      <c r="Z12" s="237"/>
      <c r="AA12" s="237"/>
      <c r="AB12" s="238"/>
      <c r="AC12" s="33" t="s">
        <v>337</v>
      </c>
      <c r="AE12" s="307"/>
    </row>
    <row r="13" spans="1:31" ht="13.5" customHeight="1" x14ac:dyDescent="0.15">
      <c r="A13" s="54"/>
      <c r="B13" s="65" t="s">
        <v>24</v>
      </c>
      <c r="C13" s="79">
        <v>460</v>
      </c>
      <c r="D13" s="57"/>
      <c r="E13" s="58"/>
      <c r="F13" s="55"/>
      <c r="G13" s="79"/>
      <c r="H13" s="57"/>
      <c r="I13" s="54"/>
      <c r="J13" s="65" t="s">
        <v>257</v>
      </c>
      <c r="K13" s="79">
        <v>30</v>
      </c>
      <c r="L13" s="57"/>
      <c r="M13" s="54"/>
      <c r="N13" s="55"/>
      <c r="O13" s="79"/>
      <c r="P13" s="57"/>
      <c r="Q13" s="54"/>
      <c r="R13" s="55"/>
      <c r="S13" s="79"/>
      <c r="T13" s="57"/>
      <c r="U13" s="110"/>
      <c r="V13" s="111"/>
      <c r="W13" s="111"/>
      <c r="X13" s="14"/>
      <c r="Y13" s="58"/>
      <c r="Z13" s="65" t="s">
        <v>363</v>
      </c>
      <c r="AA13" s="79">
        <v>10</v>
      </c>
      <c r="AB13" s="57"/>
      <c r="AC13" s="33" t="s">
        <v>275</v>
      </c>
      <c r="AE13" s="307"/>
    </row>
    <row r="14" spans="1:31" ht="13.5" customHeight="1" x14ac:dyDescent="0.15">
      <c r="A14" s="36"/>
      <c r="B14" s="13" t="s">
        <v>581</v>
      </c>
      <c r="C14" s="35">
        <v>2960</v>
      </c>
      <c r="D14" s="14"/>
      <c r="E14" s="34"/>
      <c r="F14" s="13" t="s">
        <v>25</v>
      </c>
      <c r="G14" s="35">
        <v>830</v>
      </c>
      <c r="H14" s="14"/>
      <c r="I14" s="34"/>
      <c r="J14" s="13" t="s">
        <v>576</v>
      </c>
      <c r="K14" s="35">
        <v>890</v>
      </c>
      <c r="L14" s="14"/>
      <c r="M14" s="34"/>
      <c r="N14" s="13" t="s">
        <v>25</v>
      </c>
      <c r="O14" s="35">
        <v>80</v>
      </c>
      <c r="P14" s="14"/>
      <c r="Q14" s="34"/>
      <c r="R14" s="13" t="s">
        <v>25</v>
      </c>
      <c r="S14" s="35">
        <v>70</v>
      </c>
      <c r="T14" s="14"/>
      <c r="U14" s="110"/>
      <c r="V14" s="111"/>
      <c r="W14" s="111"/>
      <c r="X14" s="14"/>
      <c r="Y14" s="36"/>
      <c r="Z14" s="13" t="s">
        <v>576</v>
      </c>
      <c r="AA14" s="35">
        <v>110</v>
      </c>
      <c r="AB14" s="14"/>
      <c r="AC14" s="33"/>
      <c r="AE14" s="307"/>
    </row>
    <row r="15" spans="1:31" ht="13.5" customHeight="1" x14ac:dyDescent="0.15">
      <c r="A15" s="36"/>
      <c r="B15" s="13" t="s">
        <v>582</v>
      </c>
      <c r="C15" s="295">
        <v>400</v>
      </c>
      <c r="D15" s="14"/>
      <c r="E15" s="36"/>
      <c r="F15" s="13"/>
      <c r="G15" s="35"/>
      <c r="H15" s="14"/>
      <c r="I15" s="34"/>
      <c r="J15" s="13" t="s">
        <v>577</v>
      </c>
      <c r="K15" s="35">
        <v>80</v>
      </c>
      <c r="L15" s="14"/>
      <c r="M15" s="34"/>
      <c r="N15" s="13"/>
      <c r="O15" s="35"/>
      <c r="P15" s="14"/>
      <c r="Q15" s="34"/>
      <c r="R15" s="13"/>
      <c r="S15" s="35"/>
      <c r="T15" s="14"/>
      <c r="U15" s="110"/>
      <c r="V15" s="111"/>
      <c r="W15" s="111"/>
      <c r="X15" s="14"/>
      <c r="Y15" s="36"/>
      <c r="Z15" s="13" t="s">
        <v>577</v>
      </c>
      <c r="AA15" s="35">
        <v>10</v>
      </c>
      <c r="AB15" s="14"/>
      <c r="AC15" s="33" t="s">
        <v>338</v>
      </c>
      <c r="AE15" s="307"/>
    </row>
    <row r="16" spans="1:31" ht="13.5" customHeight="1" x14ac:dyDescent="0.15">
      <c r="A16" s="36"/>
      <c r="B16" s="13" t="s">
        <v>250</v>
      </c>
      <c r="C16" s="40">
        <v>960</v>
      </c>
      <c r="D16" s="41"/>
      <c r="E16" s="42"/>
      <c r="F16" s="13"/>
      <c r="G16" s="40"/>
      <c r="H16" s="41"/>
      <c r="I16" s="38"/>
      <c r="J16" s="13" t="s">
        <v>575</v>
      </c>
      <c r="K16" s="40">
        <v>100</v>
      </c>
      <c r="L16" s="41"/>
      <c r="M16" s="38"/>
      <c r="N16" s="39"/>
      <c r="O16" s="40"/>
      <c r="P16" s="41"/>
      <c r="Q16" s="38"/>
      <c r="R16" s="39"/>
      <c r="S16" s="40"/>
      <c r="T16" s="41"/>
      <c r="U16" s="110"/>
      <c r="V16" s="111"/>
      <c r="W16" s="111"/>
      <c r="X16" s="14"/>
      <c r="Y16" s="42"/>
      <c r="Z16" s="13" t="s">
        <v>575</v>
      </c>
      <c r="AA16" s="40">
        <v>20</v>
      </c>
      <c r="AB16" s="41"/>
      <c r="AC16" s="33" t="s">
        <v>339</v>
      </c>
      <c r="AE16" s="307"/>
    </row>
    <row r="17" spans="1:31" ht="13.5" customHeight="1" x14ac:dyDescent="0.15">
      <c r="A17" s="36"/>
      <c r="B17" s="13"/>
      <c r="C17" s="35"/>
      <c r="D17" s="14"/>
      <c r="E17" s="36"/>
      <c r="F17" s="13"/>
      <c r="G17" s="35"/>
      <c r="H17" s="14"/>
      <c r="I17" s="34"/>
      <c r="J17" s="13"/>
      <c r="K17" s="35"/>
      <c r="L17" s="14"/>
      <c r="M17" s="34"/>
      <c r="N17" s="13"/>
      <c r="O17" s="35"/>
      <c r="P17" s="14"/>
      <c r="Q17" s="34"/>
      <c r="R17" s="13"/>
      <c r="S17" s="35"/>
      <c r="T17" s="14"/>
      <c r="U17" s="110"/>
      <c r="V17" s="111"/>
      <c r="W17" s="111"/>
      <c r="X17" s="14"/>
      <c r="Y17" s="36"/>
      <c r="Z17" s="13"/>
      <c r="AA17" s="35"/>
      <c r="AB17" s="14"/>
      <c r="AC17" s="33" t="s">
        <v>340</v>
      </c>
      <c r="AE17" s="307"/>
    </row>
    <row r="18" spans="1:31" ht="13.5" customHeight="1" x14ac:dyDescent="0.15">
      <c r="A18" s="34"/>
      <c r="B18" s="13" t="s">
        <v>251</v>
      </c>
      <c r="C18" s="35">
        <v>120</v>
      </c>
      <c r="D18" s="14"/>
      <c r="E18" s="34"/>
      <c r="F18" s="13"/>
      <c r="G18" s="35"/>
      <c r="H18" s="14"/>
      <c r="I18" s="34"/>
      <c r="J18" s="13"/>
      <c r="K18" s="35"/>
      <c r="L18" s="14"/>
      <c r="M18" s="34"/>
      <c r="N18" s="13"/>
      <c r="O18" s="35"/>
      <c r="P18" s="14"/>
      <c r="Q18" s="34"/>
      <c r="R18" s="13"/>
      <c r="S18" s="35"/>
      <c r="T18" s="14"/>
      <c r="U18" s="110"/>
      <c r="V18" s="111"/>
      <c r="W18" s="111"/>
      <c r="X18" s="14"/>
      <c r="Y18" s="36"/>
      <c r="Z18" s="13"/>
      <c r="AA18" s="35"/>
      <c r="AB18" s="14"/>
      <c r="AC18" s="20" t="s">
        <v>275</v>
      </c>
      <c r="AE18" s="307"/>
    </row>
    <row r="19" spans="1:31" ht="13.5" customHeight="1" x14ac:dyDescent="0.15">
      <c r="A19" s="34"/>
      <c r="B19" s="13" t="s">
        <v>75</v>
      </c>
      <c r="C19" s="59">
        <v>820</v>
      </c>
      <c r="D19" s="14"/>
      <c r="E19" s="34"/>
      <c r="F19" s="13" t="s">
        <v>256</v>
      </c>
      <c r="G19" s="59">
        <v>170</v>
      </c>
      <c r="H19" s="14"/>
      <c r="I19" s="34"/>
      <c r="J19" s="13" t="s">
        <v>394</v>
      </c>
      <c r="K19" s="59">
        <v>40</v>
      </c>
      <c r="L19" s="14"/>
      <c r="M19" s="54"/>
      <c r="N19" s="55" t="s">
        <v>394</v>
      </c>
      <c r="O19" s="79">
        <v>20</v>
      </c>
      <c r="P19" s="57"/>
      <c r="Q19" s="54"/>
      <c r="R19" s="55" t="s">
        <v>394</v>
      </c>
      <c r="S19" s="79">
        <v>20</v>
      </c>
      <c r="T19" s="57"/>
      <c r="U19" s="114"/>
      <c r="V19" s="115"/>
      <c r="W19" s="115"/>
      <c r="X19" s="57"/>
      <c r="Y19" s="58"/>
      <c r="Z19" s="55" t="s">
        <v>394</v>
      </c>
      <c r="AA19" s="79">
        <v>50</v>
      </c>
      <c r="AB19" s="57"/>
      <c r="AC19" s="33"/>
      <c r="AE19" s="307"/>
    </row>
    <row r="20" spans="1:31" ht="13.5" customHeight="1" x14ac:dyDescent="0.15">
      <c r="A20" s="34"/>
      <c r="B20" s="13" t="s">
        <v>249</v>
      </c>
      <c r="C20" s="35">
        <v>210</v>
      </c>
      <c r="D20" s="14"/>
      <c r="E20" s="34"/>
      <c r="F20" s="13"/>
      <c r="G20" s="35"/>
      <c r="H20" s="14"/>
      <c r="I20" s="34"/>
      <c r="J20" s="13" t="s">
        <v>377</v>
      </c>
      <c r="K20" s="35">
        <v>10</v>
      </c>
      <c r="L20" s="14"/>
      <c r="M20" s="34"/>
      <c r="N20" s="13"/>
      <c r="O20" s="35"/>
      <c r="P20" s="14"/>
      <c r="Q20" s="34"/>
      <c r="R20" s="13"/>
      <c r="S20" s="35"/>
      <c r="T20" s="14"/>
      <c r="U20" s="110"/>
      <c r="V20" s="111"/>
      <c r="W20" s="111"/>
      <c r="X20" s="14"/>
      <c r="Y20" s="36"/>
      <c r="Z20" s="13" t="s">
        <v>377</v>
      </c>
      <c r="AA20" s="35">
        <v>10</v>
      </c>
      <c r="AB20" s="14"/>
      <c r="AC20" s="33" t="s">
        <v>279</v>
      </c>
      <c r="AE20" s="307"/>
    </row>
    <row r="21" spans="1:31" ht="13.5" customHeight="1" x14ac:dyDescent="0.15">
      <c r="A21" s="34"/>
      <c r="B21" s="13" t="s">
        <v>534</v>
      </c>
      <c r="C21" s="35">
        <v>310</v>
      </c>
      <c r="D21" s="14"/>
      <c r="E21" s="36"/>
      <c r="F21" s="13"/>
      <c r="G21" s="35"/>
      <c r="H21" s="14"/>
      <c r="I21" s="34"/>
      <c r="J21" s="13" t="s">
        <v>524</v>
      </c>
      <c r="K21" s="302">
        <v>10</v>
      </c>
      <c r="L21" s="303"/>
      <c r="M21" s="34"/>
      <c r="N21" s="13"/>
      <c r="O21" s="35"/>
      <c r="P21" s="14"/>
      <c r="Q21" s="34"/>
      <c r="R21" s="13"/>
      <c r="S21" s="35"/>
      <c r="T21" s="14"/>
      <c r="U21" s="110"/>
      <c r="V21" s="111"/>
      <c r="W21" s="111"/>
      <c r="X21" s="14"/>
      <c r="Y21" s="36"/>
      <c r="Z21" s="13" t="s">
        <v>524</v>
      </c>
      <c r="AA21" s="302">
        <v>10</v>
      </c>
      <c r="AB21" s="14"/>
      <c r="AC21" s="33" t="s">
        <v>341</v>
      </c>
      <c r="AE21" s="307"/>
    </row>
    <row r="22" spans="1:31" ht="13.5" customHeight="1" x14ac:dyDescent="0.15">
      <c r="A22" s="34"/>
      <c r="B22" s="13" t="s">
        <v>583</v>
      </c>
      <c r="C22" s="35">
        <v>80</v>
      </c>
      <c r="D22" s="14"/>
      <c r="E22" s="36"/>
      <c r="F22" s="13"/>
      <c r="G22" s="35"/>
      <c r="H22" s="14"/>
      <c r="I22" s="34"/>
      <c r="J22" s="13" t="s">
        <v>529</v>
      </c>
      <c r="K22" s="302">
        <v>10</v>
      </c>
      <c r="L22" s="303"/>
      <c r="M22" s="34"/>
      <c r="N22" s="13"/>
      <c r="O22" s="35"/>
      <c r="P22" s="14"/>
      <c r="Q22" s="34"/>
      <c r="R22" s="13"/>
      <c r="S22" s="35"/>
      <c r="T22" s="14"/>
      <c r="U22" s="110"/>
      <c r="V22" s="111"/>
      <c r="W22" s="111"/>
      <c r="X22" s="14"/>
      <c r="Y22" s="36"/>
      <c r="Z22" s="13"/>
      <c r="AA22" s="35"/>
      <c r="AB22" s="14"/>
      <c r="AC22" s="33" t="s">
        <v>342</v>
      </c>
      <c r="AE22" s="307"/>
    </row>
    <row r="23" spans="1:31" ht="13.5" customHeight="1" x14ac:dyDescent="0.15">
      <c r="A23" s="26"/>
      <c r="B23" s="67" t="s">
        <v>165</v>
      </c>
      <c r="C23" s="45">
        <f>SUM(C13:C22)</f>
        <v>6320</v>
      </c>
      <c r="D23" s="15">
        <f>SUM(D13:D22)</f>
        <v>0</v>
      </c>
      <c r="E23" s="26"/>
      <c r="F23" s="67" t="s">
        <v>165</v>
      </c>
      <c r="G23" s="45">
        <f>SUM(G13:G22)</f>
        <v>1000</v>
      </c>
      <c r="H23" s="15">
        <f>SUM(H13:H22)</f>
        <v>0</v>
      </c>
      <c r="I23" s="26"/>
      <c r="J23" s="67" t="s">
        <v>165</v>
      </c>
      <c r="K23" s="45">
        <f>SUM(K13:K22)</f>
        <v>1170</v>
      </c>
      <c r="L23" s="15">
        <f>SUM(L13:L22)</f>
        <v>0</v>
      </c>
      <c r="M23" s="26"/>
      <c r="N23" s="67" t="s">
        <v>165</v>
      </c>
      <c r="O23" s="45">
        <f>SUM(O13:O22)</f>
        <v>100</v>
      </c>
      <c r="P23" s="15">
        <f>SUM(P13:P22)</f>
        <v>0</v>
      </c>
      <c r="Q23" s="26"/>
      <c r="R23" s="67" t="s">
        <v>165</v>
      </c>
      <c r="S23" s="45">
        <f>SUM(S13:S22)</f>
        <v>90</v>
      </c>
      <c r="T23" s="15">
        <f>SUM(T13:T22)</f>
        <v>0</v>
      </c>
      <c r="U23" s="46"/>
      <c r="V23" s="47"/>
      <c r="W23" s="45"/>
      <c r="X23" s="15"/>
      <c r="Y23" s="26"/>
      <c r="Z23" s="67" t="s">
        <v>165</v>
      </c>
      <c r="AA23" s="45">
        <f>SUM(AA13:AA22)</f>
        <v>220</v>
      </c>
      <c r="AB23" s="15">
        <f>SUM(AB13:AB22)</f>
        <v>0</v>
      </c>
      <c r="AC23" s="33" t="s">
        <v>333</v>
      </c>
      <c r="AE23" s="307"/>
    </row>
    <row r="24" spans="1:31" ht="13.5" customHeight="1" x14ac:dyDescent="0.15">
      <c r="A24" s="220"/>
      <c r="B24" s="239" t="s">
        <v>421</v>
      </c>
      <c r="C24" s="222"/>
      <c r="D24" s="223"/>
      <c r="E24" s="52"/>
      <c r="F24" s="53"/>
      <c r="G24" s="222"/>
      <c r="H24" s="223"/>
      <c r="I24" s="224"/>
      <c r="J24" s="120"/>
      <c r="K24" s="116" t="s">
        <v>149</v>
      </c>
      <c r="L24" s="242">
        <f>C30+G30+K30+O30+S30+AA30</f>
        <v>7560</v>
      </c>
      <c r="M24" s="52"/>
      <c r="N24" s="53"/>
      <c r="O24" s="116" t="s">
        <v>148</v>
      </c>
      <c r="P24" s="51">
        <f>D30+H30+L30+P30+T30+AB30</f>
        <v>0</v>
      </c>
      <c r="Q24" s="49"/>
      <c r="R24" s="50"/>
      <c r="S24" s="121"/>
      <c r="T24" s="122"/>
      <c r="U24" s="237"/>
      <c r="V24" s="237"/>
      <c r="W24" s="237"/>
      <c r="X24" s="237"/>
      <c r="Y24" s="237"/>
      <c r="Z24" s="237"/>
      <c r="AA24" s="237"/>
      <c r="AB24" s="238"/>
      <c r="AC24" s="33"/>
      <c r="AE24" s="307"/>
    </row>
    <row r="25" spans="1:31" ht="13.5" customHeight="1" x14ac:dyDescent="0.15">
      <c r="A25" s="54"/>
      <c r="B25" s="55" t="s">
        <v>416</v>
      </c>
      <c r="C25" s="56">
        <v>2050</v>
      </c>
      <c r="D25" s="57"/>
      <c r="E25" s="58"/>
      <c r="F25" s="55" t="s">
        <v>416</v>
      </c>
      <c r="G25" s="56">
        <v>570</v>
      </c>
      <c r="H25" s="57"/>
      <c r="I25" s="58"/>
      <c r="J25" s="55" t="s">
        <v>414</v>
      </c>
      <c r="K25" s="56">
        <v>240</v>
      </c>
      <c r="L25" s="57"/>
      <c r="M25" s="58"/>
      <c r="N25" s="55" t="s">
        <v>414</v>
      </c>
      <c r="O25" s="56">
        <v>70</v>
      </c>
      <c r="P25" s="57"/>
      <c r="Q25" s="58"/>
      <c r="R25" s="55" t="s">
        <v>416</v>
      </c>
      <c r="S25" s="56">
        <v>30</v>
      </c>
      <c r="T25" s="57"/>
      <c r="U25" s="110"/>
      <c r="V25" s="111"/>
      <c r="W25" s="111"/>
      <c r="X25" s="14"/>
      <c r="Y25" s="58"/>
      <c r="Z25" s="13"/>
      <c r="AA25" s="35"/>
      <c r="AB25" s="57"/>
      <c r="AC25" s="33" t="s">
        <v>279</v>
      </c>
      <c r="AE25" s="307"/>
    </row>
    <row r="26" spans="1:31" ht="13.5" customHeight="1" x14ac:dyDescent="0.15">
      <c r="A26" s="38"/>
      <c r="B26" s="39" t="s">
        <v>252</v>
      </c>
      <c r="C26" s="60">
        <v>1710</v>
      </c>
      <c r="D26" s="41"/>
      <c r="E26" s="42"/>
      <c r="F26" s="39" t="s">
        <v>252</v>
      </c>
      <c r="G26" s="60">
        <v>180</v>
      </c>
      <c r="H26" s="41"/>
      <c r="I26" s="42"/>
      <c r="J26" s="39" t="s">
        <v>378</v>
      </c>
      <c r="K26" s="60">
        <v>170</v>
      </c>
      <c r="L26" s="41"/>
      <c r="M26" s="42"/>
      <c r="N26" s="39" t="s">
        <v>378</v>
      </c>
      <c r="O26" s="60">
        <v>50</v>
      </c>
      <c r="P26" s="41"/>
      <c r="Q26" s="42"/>
      <c r="R26" s="39" t="s">
        <v>252</v>
      </c>
      <c r="S26" s="60">
        <v>20</v>
      </c>
      <c r="T26" s="41"/>
      <c r="U26" s="110"/>
      <c r="V26" s="111"/>
      <c r="W26" s="111"/>
      <c r="X26" s="14"/>
      <c r="Y26" s="42"/>
      <c r="Z26" s="55" t="s">
        <v>414</v>
      </c>
      <c r="AA26" s="56">
        <v>100</v>
      </c>
      <c r="AB26" s="41"/>
      <c r="AC26" s="33" t="s">
        <v>280</v>
      </c>
      <c r="AE26" s="307"/>
    </row>
    <row r="27" spans="1:31" ht="13.5" customHeight="1" x14ac:dyDescent="0.15">
      <c r="A27" s="34"/>
      <c r="B27" s="13" t="s">
        <v>499</v>
      </c>
      <c r="C27" s="35">
        <v>250</v>
      </c>
      <c r="D27" s="14"/>
      <c r="E27" s="36"/>
      <c r="F27" s="13"/>
      <c r="G27" s="35"/>
      <c r="H27" s="14"/>
      <c r="I27" s="36"/>
      <c r="J27" s="13" t="s">
        <v>501</v>
      </c>
      <c r="K27" s="35">
        <v>20</v>
      </c>
      <c r="L27" s="14"/>
      <c r="M27" s="36"/>
      <c r="N27" s="13"/>
      <c r="O27" s="35"/>
      <c r="P27" s="14"/>
      <c r="Q27" s="36"/>
      <c r="R27" s="13"/>
      <c r="S27" s="35"/>
      <c r="T27" s="14"/>
      <c r="U27" s="114"/>
      <c r="V27" s="115"/>
      <c r="W27" s="115"/>
      <c r="X27" s="57"/>
      <c r="Y27" s="36"/>
      <c r="Z27" s="55" t="s">
        <v>415</v>
      </c>
      <c r="AA27" s="35">
        <v>50</v>
      </c>
      <c r="AB27" s="14"/>
      <c r="AC27" s="33" t="s">
        <v>275</v>
      </c>
      <c r="AE27" s="307"/>
    </row>
    <row r="28" spans="1:31" ht="13.5" customHeight="1" x14ac:dyDescent="0.15">
      <c r="A28" s="54"/>
      <c r="B28" s="55" t="s">
        <v>500</v>
      </c>
      <c r="C28" s="56">
        <v>1700</v>
      </c>
      <c r="D28" s="57"/>
      <c r="E28" s="58"/>
      <c r="F28" s="55" t="s">
        <v>500</v>
      </c>
      <c r="G28" s="56">
        <v>150</v>
      </c>
      <c r="H28" s="57"/>
      <c r="I28" s="58"/>
      <c r="J28" s="55" t="s">
        <v>502</v>
      </c>
      <c r="K28" s="56">
        <v>80</v>
      </c>
      <c r="L28" s="57"/>
      <c r="M28" s="58"/>
      <c r="N28" s="55" t="s">
        <v>502</v>
      </c>
      <c r="O28" s="56">
        <v>50</v>
      </c>
      <c r="P28" s="57"/>
      <c r="Q28" s="58"/>
      <c r="R28" s="55"/>
      <c r="S28" s="56"/>
      <c r="T28" s="57"/>
      <c r="U28" s="110"/>
      <c r="V28" s="111"/>
      <c r="W28" s="111"/>
      <c r="X28" s="14"/>
      <c r="Y28" s="58"/>
      <c r="Z28" s="55" t="s">
        <v>502</v>
      </c>
      <c r="AA28" s="56">
        <v>70</v>
      </c>
      <c r="AB28" s="57"/>
      <c r="AC28" s="33"/>
      <c r="AE28" s="307"/>
    </row>
    <row r="29" spans="1:31" ht="13.5" customHeight="1" x14ac:dyDescent="0.15">
      <c r="A29" s="43"/>
      <c r="B29" s="293" t="s">
        <v>418</v>
      </c>
      <c r="C29" s="72"/>
      <c r="D29" s="73"/>
      <c r="E29" s="71"/>
      <c r="F29" s="293" t="s">
        <v>418</v>
      </c>
      <c r="G29" s="72"/>
      <c r="H29" s="73"/>
      <c r="I29" s="71"/>
      <c r="J29" s="293"/>
      <c r="K29" s="72"/>
      <c r="L29" s="73"/>
      <c r="M29" s="71"/>
      <c r="N29" s="293"/>
      <c r="O29" s="72"/>
      <c r="P29" s="73"/>
      <c r="Q29" s="71"/>
      <c r="R29" s="293"/>
      <c r="S29" s="72"/>
      <c r="T29" s="73"/>
      <c r="U29" s="71"/>
      <c r="V29" s="293"/>
      <c r="W29" s="72"/>
      <c r="X29" s="73"/>
      <c r="Y29" s="71"/>
      <c r="Z29" s="293"/>
      <c r="AA29" s="72"/>
      <c r="AB29" s="73"/>
      <c r="AC29" s="33"/>
      <c r="AE29" s="307"/>
    </row>
    <row r="30" spans="1:31" ht="13.5" customHeight="1" x14ac:dyDescent="0.15">
      <c r="A30" s="26"/>
      <c r="B30" s="67" t="s">
        <v>165</v>
      </c>
      <c r="C30" s="45">
        <f>SUM(C25:C29)</f>
        <v>5710</v>
      </c>
      <c r="D30" s="248">
        <f>SUM(D25:D29)</f>
        <v>0</v>
      </c>
      <c r="E30" s="26"/>
      <c r="F30" s="67" t="s">
        <v>165</v>
      </c>
      <c r="G30" s="45">
        <f>SUM(G25:G29)</f>
        <v>900</v>
      </c>
      <c r="H30" s="248">
        <f>SUM(H25:H29)</f>
        <v>0</v>
      </c>
      <c r="I30" s="26"/>
      <c r="J30" s="67" t="s">
        <v>165</v>
      </c>
      <c r="K30" s="45">
        <f>SUM(K25:K29)</f>
        <v>510</v>
      </c>
      <c r="L30" s="248">
        <f>SUM(L25:L29)</f>
        <v>0</v>
      </c>
      <c r="M30" s="26"/>
      <c r="N30" s="67" t="s">
        <v>165</v>
      </c>
      <c r="O30" s="45">
        <f>SUM(O25:O29)</f>
        <v>170</v>
      </c>
      <c r="P30" s="248">
        <f>SUM(P25:P29)</f>
        <v>0</v>
      </c>
      <c r="Q30" s="26"/>
      <c r="R30" s="67" t="s">
        <v>165</v>
      </c>
      <c r="S30" s="45">
        <f>SUM(S25:S29)</f>
        <v>50</v>
      </c>
      <c r="T30" s="15">
        <f>SUM(T25:T29)</f>
        <v>0</v>
      </c>
      <c r="U30" s="46"/>
      <c r="V30" s="47"/>
      <c r="W30" s="45"/>
      <c r="X30" s="248"/>
      <c r="Y30" s="26"/>
      <c r="Z30" s="67" t="s">
        <v>165</v>
      </c>
      <c r="AA30" s="45">
        <f>SUM(AA25:AA29)</f>
        <v>220</v>
      </c>
      <c r="AB30" s="15">
        <f>SUM(AB25:AB29)</f>
        <v>0</v>
      </c>
      <c r="AC30" s="33"/>
      <c r="AE30" s="307"/>
    </row>
    <row r="31" spans="1:31" ht="13.5" customHeight="1" x14ac:dyDescent="0.15">
      <c r="A31" s="220"/>
      <c r="B31" s="239" t="s">
        <v>93</v>
      </c>
      <c r="C31" s="222"/>
      <c r="D31" s="223"/>
      <c r="E31" s="52"/>
      <c r="F31" s="53"/>
      <c r="G31" s="222"/>
      <c r="H31" s="223"/>
      <c r="I31" s="224"/>
      <c r="J31" s="120"/>
      <c r="K31" s="116" t="s">
        <v>150</v>
      </c>
      <c r="L31" s="242">
        <f>C36+G36+K36+O36+S36+AA36</f>
        <v>1870</v>
      </c>
      <c r="M31" s="52"/>
      <c r="N31" s="53"/>
      <c r="O31" s="116" t="s">
        <v>151</v>
      </c>
      <c r="P31" s="51">
        <f>D36+H36+L36+P36+T36+AB36</f>
        <v>0</v>
      </c>
      <c r="Q31" s="49"/>
      <c r="R31" s="50"/>
      <c r="S31" s="121"/>
      <c r="T31" s="122"/>
      <c r="U31" s="237"/>
      <c r="V31" s="237"/>
      <c r="W31" s="237"/>
      <c r="X31" s="237"/>
      <c r="Y31" s="237"/>
      <c r="Z31" s="237"/>
      <c r="AA31" s="237"/>
      <c r="AB31" s="238"/>
      <c r="AC31" s="33"/>
      <c r="AE31" s="307"/>
    </row>
    <row r="32" spans="1:31" ht="13.5" customHeight="1" x14ac:dyDescent="0.15">
      <c r="A32" s="34"/>
      <c r="B32" s="13" t="s">
        <v>253</v>
      </c>
      <c r="C32" s="35">
        <v>600</v>
      </c>
      <c r="D32" s="14"/>
      <c r="E32" s="36"/>
      <c r="F32" s="13" t="s">
        <v>379</v>
      </c>
      <c r="G32" s="35">
        <v>30</v>
      </c>
      <c r="H32" s="14"/>
      <c r="I32" s="36"/>
      <c r="J32" s="13" t="s">
        <v>379</v>
      </c>
      <c r="K32" s="35">
        <v>20</v>
      </c>
      <c r="L32" s="14"/>
      <c r="M32" s="36"/>
      <c r="N32" s="13" t="s">
        <v>379</v>
      </c>
      <c r="O32" s="35">
        <v>20</v>
      </c>
      <c r="P32" s="14"/>
      <c r="Q32" s="36"/>
      <c r="R32" s="13" t="s">
        <v>379</v>
      </c>
      <c r="S32" s="35">
        <v>10</v>
      </c>
      <c r="T32" s="14"/>
      <c r="U32" s="110"/>
      <c r="V32" s="111"/>
      <c r="W32" s="111"/>
      <c r="X32" s="14"/>
      <c r="Y32" s="36"/>
      <c r="Z32" s="13" t="s">
        <v>379</v>
      </c>
      <c r="AA32" s="35">
        <v>20</v>
      </c>
      <c r="AB32" s="14"/>
      <c r="AC32" s="33"/>
      <c r="AE32" s="307"/>
    </row>
    <row r="33" spans="1:31" ht="13.5" customHeight="1" x14ac:dyDescent="0.15">
      <c r="A33" s="34"/>
      <c r="B33" s="13" t="s">
        <v>254</v>
      </c>
      <c r="C33" s="35">
        <v>280</v>
      </c>
      <c r="D33" s="14"/>
      <c r="E33" s="36"/>
      <c r="F33" s="13" t="s">
        <v>312</v>
      </c>
      <c r="G33" s="35">
        <v>10</v>
      </c>
      <c r="H33" s="14"/>
      <c r="I33" s="36"/>
      <c r="J33" s="13" t="s">
        <v>312</v>
      </c>
      <c r="K33" s="35">
        <v>10</v>
      </c>
      <c r="L33" s="14"/>
      <c r="M33" s="36"/>
      <c r="N33" s="13"/>
      <c r="O33" s="35"/>
      <c r="P33" s="14"/>
      <c r="Q33" s="36"/>
      <c r="R33" s="13"/>
      <c r="S33" s="35"/>
      <c r="T33" s="14"/>
      <c r="U33" s="110"/>
      <c r="V33" s="111"/>
      <c r="W33" s="111"/>
      <c r="X33" s="14"/>
      <c r="Y33" s="36"/>
      <c r="Z33" s="13" t="s">
        <v>312</v>
      </c>
      <c r="AA33" s="35">
        <v>10</v>
      </c>
      <c r="AB33" s="14"/>
      <c r="AC33" s="33"/>
      <c r="AE33" s="307"/>
    </row>
    <row r="34" spans="1:31" ht="13.5" customHeight="1" x14ac:dyDescent="0.15">
      <c r="A34" s="38"/>
      <c r="B34" s="39" t="s">
        <v>496</v>
      </c>
      <c r="C34" s="40">
        <v>300</v>
      </c>
      <c r="D34" s="41"/>
      <c r="E34" s="42"/>
      <c r="F34" s="13"/>
      <c r="G34" s="40"/>
      <c r="H34" s="41"/>
      <c r="I34" s="42"/>
      <c r="J34" s="39" t="s">
        <v>492</v>
      </c>
      <c r="K34" s="40">
        <v>20</v>
      </c>
      <c r="L34" s="41"/>
      <c r="M34" s="42"/>
      <c r="N34" s="39"/>
      <c r="O34" s="40"/>
      <c r="P34" s="41"/>
      <c r="Q34" s="42"/>
      <c r="R34" s="39"/>
      <c r="S34" s="40"/>
      <c r="T34" s="41"/>
      <c r="U34" s="110"/>
      <c r="V34" s="111"/>
      <c r="W34" s="111"/>
      <c r="X34" s="14"/>
      <c r="Y34" s="42"/>
      <c r="Z34" s="39" t="s">
        <v>492</v>
      </c>
      <c r="AA34" s="40">
        <v>10</v>
      </c>
      <c r="AB34" s="41"/>
      <c r="AC34" s="33"/>
      <c r="AE34" s="307"/>
    </row>
    <row r="35" spans="1:31" ht="13.5" customHeight="1" x14ac:dyDescent="0.15">
      <c r="A35" s="34"/>
      <c r="B35" s="13" t="s">
        <v>255</v>
      </c>
      <c r="C35" s="59">
        <v>480</v>
      </c>
      <c r="D35" s="14"/>
      <c r="E35" s="36"/>
      <c r="F35" s="13" t="s">
        <v>218</v>
      </c>
      <c r="G35" s="59">
        <v>20</v>
      </c>
      <c r="H35" s="14"/>
      <c r="I35" s="36"/>
      <c r="J35" s="13" t="s">
        <v>218</v>
      </c>
      <c r="K35" s="59">
        <v>20</v>
      </c>
      <c r="L35" s="14"/>
      <c r="M35" s="36"/>
      <c r="N35" s="13"/>
      <c r="O35" s="59"/>
      <c r="P35" s="14"/>
      <c r="Q35" s="34"/>
      <c r="R35" s="13"/>
      <c r="S35" s="59"/>
      <c r="T35" s="14"/>
      <c r="U35" s="110"/>
      <c r="V35" s="111"/>
      <c r="W35" s="111"/>
      <c r="X35" s="14"/>
      <c r="Y35" s="36"/>
      <c r="Z35" s="13" t="s">
        <v>218</v>
      </c>
      <c r="AA35" s="59">
        <v>10</v>
      </c>
      <c r="AB35" s="14"/>
      <c r="AC35" s="33"/>
      <c r="AE35" s="307"/>
    </row>
    <row r="36" spans="1:31" ht="13.5" customHeight="1" x14ac:dyDescent="0.15">
      <c r="A36" s="26"/>
      <c r="B36" s="67" t="s">
        <v>165</v>
      </c>
      <c r="C36" s="45">
        <f>SUM(C32:C35)</f>
        <v>1660</v>
      </c>
      <c r="D36" s="15">
        <f>SUM(D32:D35)</f>
        <v>0</v>
      </c>
      <c r="E36" s="26"/>
      <c r="F36" s="67" t="s">
        <v>143</v>
      </c>
      <c r="G36" s="45">
        <f>SUM(G32:G35)</f>
        <v>60</v>
      </c>
      <c r="H36" s="15">
        <f>SUM(H32:H35)</f>
        <v>0</v>
      </c>
      <c r="I36" s="26"/>
      <c r="J36" s="67" t="s">
        <v>165</v>
      </c>
      <c r="K36" s="45">
        <f>SUM(K32:K35)</f>
        <v>70</v>
      </c>
      <c r="L36" s="15">
        <f>SUM(L32:L35)</f>
        <v>0</v>
      </c>
      <c r="M36" s="26"/>
      <c r="N36" s="67" t="s">
        <v>165</v>
      </c>
      <c r="O36" s="45">
        <f>SUM(O32:O35)</f>
        <v>20</v>
      </c>
      <c r="P36" s="15">
        <f>SUM(P32:P35)</f>
        <v>0</v>
      </c>
      <c r="Q36" s="26"/>
      <c r="R36" s="67" t="s">
        <v>165</v>
      </c>
      <c r="S36" s="45">
        <f>SUM(S32:S35)</f>
        <v>10</v>
      </c>
      <c r="T36" s="15">
        <f>SUM(T32:T35)</f>
        <v>0</v>
      </c>
      <c r="U36" s="46"/>
      <c r="V36" s="47"/>
      <c r="W36" s="45"/>
      <c r="X36" s="15"/>
      <c r="Y36" s="26"/>
      <c r="Z36" s="67" t="s">
        <v>165</v>
      </c>
      <c r="AA36" s="45">
        <f>SUM(AA32:AA35)</f>
        <v>50</v>
      </c>
      <c r="AB36" s="15">
        <f>SUM(AB32:AB35)</f>
        <v>0</v>
      </c>
      <c r="AC36" s="33"/>
      <c r="AE36" s="307"/>
    </row>
    <row r="37" spans="1:31" ht="13.5" customHeight="1" x14ac:dyDescent="0.15">
      <c r="A37" s="220"/>
      <c r="B37" s="239" t="s">
        <v>276</v>
      </c>
      <c r="C37" s="222"/>
      <c r="D37" s="223"/>
      <c r="E37" s="52"/>
      <c r="F37" s="53"/>
      <c r="G37" s="222"/>
      <c r="H37" s="223"/>
      <c r="I37" s="224"/>
      <c r="J37" s="120"/>
      <c r="K37" s="116" t="s">
        <v>277</v>
      </c>
      <c r="L37" s="242">
        <f>C48+G48+K48+O48+S48+AA48</f>
        <v>8610</v>
      </c>
      <c r="M37" s="52"/>
      <c r="N37" s="53"/>
      <c r="O37" s="116" t="s">
        <v>278</v>
      </c>
      <c r="P37" s="51">
        <f>D48+H48+L48+P48+T48+AB48</f>
        <v>0</v>
      </c>
      <c r="Q37" s="49"/>
      <c r="R37" s="50"/>
      <c r="S37" s="121"/>
      <c r="T37" s="122"/>
      <c r="U37" s="237"/>
      <c r="V37" s="237"/>
      <c r="W37" s="237"/>
      <c r="X37" s="237"/>
      <c r="Y37" s="237"/>
      <c r="Z37" s="237"/>
      <c r="AA37" s="237"/>
      <c r="AB37" s="238"/>
      <c r="AC37" s="33"/>
      <c r="AE37" s="307"/>
    </row>
    <row r="38" spans="1:31" ht="13.5" customHeight="1" x14ac:dyDescent="0.15">
      <c r="A38" s="43"/>
      <c r="B38" s="66" t="s">
        <v>437</v>
      </c>
      <c r="C38" s="272">
        <v>1280</v>
      </c>
      <c r="D38" s="73"/>
      <c r="E38" s="71"/>
      <c r="F38" s="66" t="s">
        <v>288</v>
      </c>
      <c r="G38" s="272">
        <v>160</v>
      </c>
      <c r="H38" s="73"/>
      <c r="I38" s="71"/>
      <c r="J38" s="66" t="s">
        <v>436</v>
      </c>
      <c r="K38" s="272">
        <v>140</v>
      </c>
      <c r="L38" s="73"/>
      <c r="M38" s="71"/>
      <c r="N38" s="66" t="s">
        <v>436</v>
      </c>
      <c r="O38" s="272">
        <v>40</v>
      </c>
      <c r="P38" s="73"/>
      <c r="Q38" s="71"/>
      <c r="R38" s="66" t="s">
        <v>436</v>
      </c>
      <c r="S38" s="272">
        <v>20</v>
      </c>
      <c r="T38" s="73"/>
      <c r="U38" s="112"/>
      <c r="V38" s="113"/>
      <c r="W38" s="113"/>
      <c r="X38" s="73"/>
      <c r="Y38" s="71"/>
      <c r="Z38" s="66" t="s">
        <v>436</v>
      </c>
      <c r="AA38" s="272">
        <v>30</v>
      </c>
      <c r="AB38" s="73"/>
      <c r="AC38" s="33"/>
      <c r="AE38" s="307"/>
    </row>
    <row r="39" spans="1:31" ht="13.5" customHeight="1" x14ac:dyDescent="0.15">
      <c r="A39" s="54"/>
      <c r="B39" s="55" t="s">
        <v>263</v>
      </c>
      <c r="C39" s="79">
        <v>2970</v>
      </c>
      <c r="D39" s="57"/>
      <c r="E39" s="58"/>
      <c r="F39" s="55" t="s">
        <v>94</v>
      </c>
      <c r="G39" s="79">
        <v>450</v>
      </c>
      <c r="H39" s="57"/>
      <c r="I39" s="58"/>
      <c r="J39" s="55" t="s">
        <v>263</v>
      </c>
      <c r="K39" s="79">
        <v>220</v>
      </c>
      <c r="L39" s="57"/>
      <c r="M39" s="58"/>
      <c r="N39" s="55"/>
      <c r="O39" s="79"/>
      <c r="P39" s="119"/>
      <c r="Q39" s="58"/>
      <c r="R39" s="55" t="s">
        <v>364</v>
      </c>
      <c r="S39" s="79">
        <v>20</v>
      </c>
      <c r="T39" s="57"/>
      <c r="U39" s="114"/>
      <c r="V39" s="115"/>
      <c r="W39" s="115"/>
      <c r="X39" s="57"/>
      <c r="Y39" s="58"/>
      <c r="Z39" s="55" t="s">
        <v>364</v>
      </c>
      <c r="AA39" s="79">
        <v>70</v>
      </c>
      <c r="AB39" s="57"/>
      <c r="AC39" s="33"/>
      <c r="AE39" s="307"/>
    </row>
    <row r="40" spans="1:31" ht="13.5" customHeight="1" x14ac:dyDescent="0.15">
      <c r="A40" s="43"/>
      <c r="B40" s="66"/>
      <c r="C40" s="272"/>
      <c r="D40" s="73"/>
      <c r="E40" s="71"/>
      <c r="F40" s="66"/>
      <c r="G40" s="272"/>
      <c r="H40" s="73"/>
      <c r="I40" s="71"/>
      <c r="J40" s="66" t="s">
        <v>493</v>
      </c>
      <c r="K40" s="272">
        <v>30</v>
      </c>
      <c r="L40" s="73"/>
      <c r="M40" s="71"/>
      <c r="N40" s="66"/>
      <c r="O40" s="272"/>
      <c r="P40" s="125"/>
      <c r="Q40" s="71"/>
      <c r="R40" s="66"/>
      <c r="S40" s="272"/>
      <c r="T40" s="73"/>
      <c r="U40" s="112"/>
      <c r="V40" s="113"/>
      <c r="W40" s="113"/>
      <c r="X40" s="73"/>
      <c r="Y40" s="71"/>
      <c r="Z40" s="66" t="s">
        <v>493</v>
      </c>
      <c r="AA40" s="272">
        <v>20</v>
      </c>
      <c r="AB40" s="73"/>
      <c r="AC40" s="33"/>
      <c r="AE40" s="307"/>
    </row>
    <row r="41" spans="1:31" ht="13.5" customHeight="1" x14ac:dyDescent="0.15">
      <c r="A41" s="126"/>
      <c r="B41" s="127" t="s">
        <v>507</v>
      </c>
      <c r="C41" s="128">
        <v>560</v>
      </c>
      <c r="D41" s="74"/>
      <c r="E41" s="118"/>
      <c r="F41" s="127" t="s">
        <v>507</v>
      </c>
      <c r="G41" s="128">
        <v>70</v>
      </c>
      <c r="H41" s="74"/>
      <c r="I41" s="118"/>
      <c r="J41" s="127" t="s">
        <v>525</v>
      </c>
      <c r="K41" s="128">
        <v>100</v>
      </c>
      <c r="L41" s="74"/>
      <c r="M41" s="118"/>
      <c r="N41" s="127"/>
      <c r="O41" s="128"/>
      <c r="P41" s="273"/>
      <c r="Q41" s="118"/>
      <c r="R41" s="127"/>
      <c r="S41" s="128"/>
      <c r="T41" s="74"/>
      <c r="U41" s="114"/>
      <c r="V41" s="115"/>
      <c r="W41" s="115"/>
      <c r="X41" s="57"/>
      <c r="Y41" s="118"/>
      <c r="Z41" s="127" t="s">
        <v>525</v>
      </c>
      <c r="AA41" s="128">
        <v>10</v>
      </c>
      <c r="AB41" s="74"/>
      <c r="AC41" s="33"/>
      <c r="AE41" s="307"/>
    </row>
    <row r="42" spans="1:31" ht="13.5" customHeight="1" x14ac:dyDescent="0.15">
      <c r="A42" s="43"/>
      <c r="B42" s="66"/>
      <c r="C42" s="272"/>
      <c r="D42" s="73"/>
      <c r="E42" s="71"/>
      <c r="F42" s="66"/>
      <c r="G42" s="272"/>
      <c r="H42" s="73"/>
      <c r="I42" s="71"/>
      <c r="J42" s="66"/>
      <c r="K42" s="272"/>
      <c r="L42" s="73"/>
      <c r="M42" s="71"/>
      <c r="N42" s="66"/>
      <c r="O42" s="272"/>
      <c r="P42" s="125"/>
      <c r="Q42" s="71"/>
      <c r="R42" s="66"/>
      <c r="S42" s="272"/>
      <c r="T42" s="73"/>
      <c r="U42" s="112"/>
      <c r="V42" s="113"/>
      <c r="W42" s="113"/>
      <c r="X42" s="73"/>
      <c r="Y42" s="71"/>
      <c r="Z42" s="66"/>
      <c r="AA42" s="272"/>
      <c r="AB42" s="73"/>
      <c r="AC42" s="33"/>
      <c r="AE42" s="307"/>
    </row>
    <row r="43" spans="1:31" ht="13.5" customHeight="1" x14ac:dyDescent="0.15">
      <c r="A43" s="126"/>
      <c r="B43" s="127" t="s">
        <v>586</v>
      </c>
      <c r="C43" s="128">
        <v>1490</v>
      </c>
      <c r="D43" s="74"/>
      <c r="E43" s="118"/>
      <c r="F43" s="127" t="s">
        <v>261</v>
      </c>
      <c r="G43" s="128">
        <v>200</v>
      </c>
      <c r="H43" s="74"/>
      <c r="I43" s="118"/>
      <c r="J43" s="127" t="s">
        <v>261</v>
      </c>
      <c r="K43" s="128">
        <v>80</v>
      </c>
      <c r="L43" s="74"/>
      <c r="M43" s="118"/>
      <c r="N43" s="127"/>
      <c r="O43" s="128"/>
      <c r="P43" s="273"/>
      <c r="Q43" s="118"/>
      <c r="R43" s="127" t="s">
        <v>490</v>
      </c>
      <c r="S43" s="128">
        <v>10</v>
      </c>
      <c r="T43" s="74"/>
      <c r="U43" s="114"/>
      <c r="V43" s="115"/>
      <c r="W43" s="115"/>
      <c r="X43" s="57"/>
      <c r="Y43" s="118"/>
      <c r="Z43" s="281" t="s">
        <v>365</v>
      </c>
      <c r="AA43" s="128">
        <v>30</v>
      </c>
      <c r="AB43" s="74"/>
      <c r="AC43" s="33"/>
      <c r="AE43" s="307"/>
    </row>
    <row r="44" spans="1:31" ht="13.5" customHeight="1" x14ac:dyDescent="0.15">
      <c r="A44" s="38"/>
      <c r="B44" s="39"/>
      <c r="C44" s="60"/>
      <c r="D44" s="41"/>
      <c r="E44" s="42"/>
      <c r="F44" s="39"/>
      <c r="G44" s="60"/>
      <c r="H44" s="41"/>
      <c r="I44" s="42"/>
      <c r="J44" s="39"/>
      <c r="K44" s="60"/>
      <c r="L44" s="41"/>
      <c r="M44" s="42"/>
      <c r="N44" s="39"/>
      <c r="O44" s="60"/>
      <c r="P44" s="76"/>
      <c r="Q44" s="42"/>
      <c r="R44" s="39"/>
      <c r="S44" s="60"/>
      <c r="T44" s="41"/>
      <c r="U44" s="110"/>
      <c r="V44" s="111"/>
      <c r="W44" s="111"/>
      <c r="X44" s="14"/>
      <c r="Y44" s="42"/>
      <c r="Z44" s="127"/>
      <c r="AA44" s="60"/>
      <c r="AB44" s="41"/>
      <c r="AC44" s="33"/>
      <c r="AE44" s="307"/>
    </row>
    <row r="45" spans="1:31" ht="13.5" customHeight="1" x14ac:dyDescent="0.15">
      <c r="A45" s="43"/>
      <c r="B45" s="66"/>
      <c r="C45" s="272"/>
      <c r="D45" s="73"/>
      <c r="E45" s="71"/>
      <c r="F45" s="66"/>
      <c r="G45" s="272"/>
      <c r="H45" s="73"/>
      <c r="I45" s="71"/>
      <c r="J45" s="66"/>
      <c r="K45" s="272"/>
      <c r="L45" s="73"/>
      <c r="M45" s="71"/>
      <c r="N45" s="66"/>
      <c r="O45" s="272"/>
      <c r="P45" s="125"/>
      <c r="Q45" s="71"/>
      <c r="R45" s="66"/>
      <c r="S45" s="272"/>
      <c r="T45" s="73"/>
      <c r="U45" s="112"/>
      <c r="V45" s="113"/>
      <c r="W45" s="113"/>
      <c r="X45" s="73"/>
      <c r="Y45" s="71"/>
      <c r="Z45" s="66"/>
      <c r="AA45" s="272"/>
      <c r="AB45" s="73"/>
      <c r="AC45" s="33"/>
      <c r="AE45" s="307"/>
    </row>
    <row r="46" spans="1:31" ht="13.5" customHeight="1" x14ac:dyDescent="0.15">
      <c r="A46" s="126"/>
      <c r="B46" s="127" t="s">
        <v>491</v>
      </c>
      <c r="C46" s="128">
        <v>580</v>
      </c>
      <c r="D46" s="74"/>
      <c r="E46" s="118"/>
      <c r="F46" s="127"/>
      <c r="G46" s="128"/>
      <c r="H46" s="74"/>
      <c r="I46" s="118"/>
      <c r="J46" s="127" t="s">
        <v>495</v>
      </c>
      <c r="K46" s="128">
        <v>20</v>
      </c>
      <c r="L46" s="74"/>
      <c r="M46" s="118"/>
      <c r="N46" s="127"/>
      <c r="O46" s="128"/>
      <c r="P46" s="273"/>
      <c r="Q46" s="118"/>
      <c r="R46" s="127"/>
      <c r="S46" s="128"/>
      <c r="T46" s="74"/>
      <c r="U46" s="114"/>
      <c r="V46" s="115"/>
      <c r="W46" s="115"/>
      <c r="X46" s="57"/>
      <c r="Y46" s="118"/>
      <c r="Z46" s="127" t="s">
        <v>494</v>
      </c>
      <c r="AA46" s="128">
        <v>10</v>
      </c>
      <c r="AB46" s="74"/>
      <c r="AC46" s="33"/>
      <c r="AE46" s="307"/>
    </row>
    <row r="47" spans="1:31" ht="13.5" customHeight="1" x14ac:dyDescent="0.15">
      <c r="A47" s="38"/>
      <c r="B47" s="39"/>
      <c r="C47" s="60"/>
      <c r="D47" s="41"/>
      <c r="E47" s="42"/>
      <c r="F47" s="39"/>
      <c r="G47" s="60"/>
      <c r="H47" s="41"/>
      <c r="I47" s="42"/>
      <c r="J47" s="39"/>
      <c r="K47" s="60"/>
      <c r="L47" s="41"/>
      <c r="M47" s="42"/>
      <c r="N47" s="39"/>
      <c r="O47" s="60"/>
      <c r="P47" s="76"/>
      <c r="Q47" s="42"/>
      <c r="R47" s="39"/>
      <c r="S47" s="60"/>
      <c r="T47" s="41"/>
      <c r="U47" s="112"/>
      <c r="V47" s="113"/>
      <c r="W47" s="113"/>
      <c r="X47" s="73"/>
      <c r="Y47" s="42"/>
      <c r="Z47" s="39"/>
      <c r="AA47" s="60"/>
      <c r="AB47" s="41"/>
      <c r="AC47" s="33"/>
      <c r="AE47" s="307"/>
    </row>
    <row r="48" spans="1:31" ht="13.5" customHeight="1" x14ac:dyDescent="0.15">
      <c r="A48" s="26"/>
      <c r="B48" s="67" t="s">
        <v>165</v>
      </c>
      <c r="C48" s="45">
        <f>SUM(C38:C47)</f>
        <v>6880</v>
      </c>
      <c r="D48" s="15">
        <f>SUM(D38:D47)</f>
        <v>0</v>
      </c>
      <c r="E48" s="26"/>
      <c r="F48" s="67" t="s">
        <v>165</v>
      </c>
      <c r="G48" s="45">
        <f>SUM(G38:G47)</f>
        <v>880</v>
      </c>
      <c r="H48" s="15">
        <f>SUM(H38:H47)</f>
        <v>0</v>
      </c>
      <c r="I48" s="26"/>
      <c r="J48" s="67" t="s">
        <v>165</v>
      </c>
      <c r="K48" s="45">
        <f>SUM(K38:K47)</f>
        <v>590</v>
      </c>
      <c r="L48" s="15">
        <f>SUM(L38:L47)</f>
        <v>0</v>
      </c>
      <c r="M48" s="2"/>
      <c r="N48" s="67" t="s">
        <v>165</v>
      </c>
      <c r="O48" s="45">
        <f>SUM(O38:O47)</f>
        <v>40</v>
      </c>
      <c r="P48" s="15">
        <f>SUM(P38:P47)</f>
        <v>0</v>
      </c>
      <c r="Q48" s="26"/>
      <c r="R48" s="67" t="s">
        <v>165</v>
      </c>
      <c r="S48" s="45">
        <f>SUM(S38:S47)</f>
        <v>50</v>
      </c>
      <c r="T48" s="15">
        <f>SUM(T38:T47)</f>
        <v>0</v>
      </c>
      <c r="U48" s="46"/>
      <c r="V48" s="47"/>
      <c r="W48" s="47"/>
      <c r="X48" s="15"/>
      <c r="Y48" s="26"/>
      <c r="Z48" s="67" t="s">
        <v>165</v>
      </c>
      <c r="AA48" s="45">
        <f>SUM(AA38:AA47)</f>
        <v>170</v>
      </c>
      <c r="AB48" s="15">
        <f>SUM(AB38:AB47)</f>
        <v>0</v>
      </c>
      <c r="AC48" s="33"/>
    </row>
    <row r="49" spans="1:29" ht="13.5" customHeight="1" x14ac:dyDescent="0.15">
      <c r="A49" s="91" t="s">
        <v>290</v>
      </c>
      <c r="S49" s="61"/>
      <c r="Y49" s="3"/>
      <c r="AA49" s="63"/>
      <c r="AB49" s="64" t="s">
        <v>455</v>
      </c>
      <c r="AC49" s="33"/>
    </row>
  </sheetData>
  <sheetProtection algorithmName="SHA-512" hashValue="BO4Q7JC8XHqsuuIyjucQ87F9aI3YAq3sfgjLMArnkC+aJj3OdLW6jYXV41dwvgDCygKtUk2xUTtnQf2grbs74A==" saltValue="/C0d/ACkQLvdiQJ1jdyueA==" spinCount="100000" sheet="1" objects="1" scenarios="1"/>
  <phoneticPr fontId="2"/>
  <pageMargins left="0.31496062992125984" right="0" top="0.39370078740157483" bottom="0.19685039370078741" header="0.51181102362204722" footer="0.51181102362204722"/>
  <pageSetup paperSize="9" scale="91" orientation="landscape"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F47"/>
  <sheetViews>
    <sheetView zoomScaleNormal="100" workbookViewId="0">
      <selection activeCell="D8" sqref="D8"/>
    </sheetView>
  </sheetViews>
  <sheetFormatPr defaultRowHeight="13.5" x14ac:dyDescent="0.15"/>
  <cols>
    <col min="1" max="1" width="3.125" style="3" customWidth="1"/>
    <col min="2" max="2" width="7.125" style="12" customWidth="1"/>
    <col min="3" max="3" width="5.625" style="16" customWidth="1"/>
    <col min="4" max="4" width="6.625" style="17" customWidth="1"/>
    <col min="5" max="5" width="3.125" style="11" customWidth="1"/>
    <col min="6" max="6" width="7.125" style="12" customWidth="1"/>
    <col min="7" max="7" width="5.625" style="16" customWidth="1"/>
    <col min="8" max="8" width="6.625" style="17" customWidth="1"/>
    <col min="9" max="9" width="3.125" style="11" customWidth="1"/>
    <col min="10" max="10" width="7.125" style="12" customWidth="1"/>
    <col min="11" max="11" width="5.625" style="16" customWidth="1"/>
    <col min="12" max="12" width="6.625" style="17" customWidth="1"/>
    <col min="13" max="13" width="3.125" style="11" customWidth="1"/>
    <col min="14" max="14" width="7.125" style="12" customWidth="1"/>
    <col min="15" max="15" width="5.625" style="16" customWidth="1"/>
    <col min="16" max="16" width="6.625" style="18" customWidth="1"/>
    <col min="17" max="17" width="3.125" style="11" customWidth="1"/>
    <col min="18" max="18" width="7.125" style="12" customWidth="1"/>
    <col min="19" max="19" width="5.625" style="16" customWidth="1"/>
    <col min="20" max="20" width="6.625" style="18" customWidth="1"/>
    <col min="21" max="21" width="3.125" style="19" customWidth="1"/>
    <col min="22" max="22" width="7.125" style="16" customWidth="1"/>
    <col min="23" max="23" width="5.625" style="16" customWidth="1"/>
    <col min="24" max="24" width="6.625" style="18" customWidth="1"/>
    <col min="25" max="25" width="3.125" style="11" customWidth="1"/>
    <col min="26" max="26" width="7.125" style="12" customWidth="1"/>
    <col min="27" max="27" width="5.625" style="16" customWidth="1"/>
    <col min="28" max="28" width="6.625" style="18" customWidth="1"/>
    <col min="29" max="29" width="2.625" style="20" customWidth="1"/>
    <col min="30" max="16384" width="9" style="21"/>
  </cols>
  <sheetData>
    <row r="1" spans="1:32" s="24" customFormat="1" ht="15" customHeight="1" x14ac:dyDescent="0.15">
      <c r="A1" s="3"/>
      <c r="B1" s="12"/>
      <c r="C1" s="16"/>
      <c r="D1" s="17"/>
      <c r="E1" s="11"/>
      <c r="F1" s="12"/>
      <c r="G1" s="16"/>
      <c r="H1" s="17"/>
      <c r="I1" s="11"/>
      <c r="J1" s="12"/>
      <c r="K1" s="16"/>
      <c r="L1" s="17"/>
      <c r="M1" s="11"/>
      <c r="N1" s="12"/>
      <c r="O1" s="16"/>
      <c r="P1" s="18"/>
      <c r="Q1" s="11"/>
      <c r="R1" s="12"/>
      <c r="S1" s="16"/>
      <c r="T1" s="18"/>
      <c r="U1" s="19"/>
      <c r="V1" s="16"/>
      <c r="W1" s="16"/>
      <c r="X1" s="18"/>
      <c r="Y1" s="11"/>
      <c r="Z1" s="12"/>
      <c r="AA1" s="16"/>
      <c r="AB1" s="192" t="s">
        <v>590</v>
      </c>
      <c r="AC1" s="23"/>
    </row>
    <row r="2" spans="1:32" ht="15" customHeight="1" x14ac:dyDescent="0.15">
      <c r="AB2" s="25" t="str">
        <f>松山1!AB2</f>
        <v>愛媛県部数表</v>
      </c>
    </row>
    <row r="3" spans="1:32" s="24" customFormat="1" ht="15" customHeight="1" x14ac:dyDescent="0.15">
      <c r="A3" s="3"/>
      <c r="B3" s="12"/>
      <c r="C3" s="16"/>
      <c r="D3" s="17"/>
      <c r="E3" s="11"/>
      <c r="F3" s="12"/>
      <c r="G3" s="16"/>
      <c r="H3" s="17"/>
      <c r="I3" s="11"/>
      <c r="J3" s="12"/>
      <c r="K3" s="16"/>
      <c r="L3" s="17"/>
      <c r="M3" s="11"/>
      <c r="N3" s="12"/>
      <c r="O3" s="16"/>
      <c r="P3" s="18"/>
      <c r="Q3" s="11"/>
      <c r="R3" s="12"/>
      <c r="S3" s="16"/>
      <c r="T3" s="18"/>
      <c r="U3" s="19"/>
      <c r="V3" s="16"/>
      <c r="W3" s="16"/>
      <c r="X3" s="18"/>
      <c r="Y3" s="11"/>
      <c r="Z3" s="12"/>
      <c r="AA3" s="16"/>
      <c r="AB3" s="22" t="s">
        <v>226</v>
      </c>
      <c r="AC3" s="23"/>
    </row>
    <row r="4" spans="1:32" ht="5.0999999999999996" customHeight="1" x14ac:dyDescent="0.15"/>
    <row r="5" spans="1:32" s="24" customFormat="1" ht="15.95" customHeight="1" x14ac:dyDescent="0.15">
      <c r="A5" s="26"/>
      <c r="B5" s="27" t="s">
        <v>104</v>
      </c>
      <c r="C5" s="139" t="s">
        <v>66</v>
      </c>
      <c r="D5" s="140" t="s">
        <v>67</v>
      </c>
      <c r="E5" s="2"/>
      <c r="F5" s="27" t="s">
        <v>68</v>
      </c>
      <c r="G5" s="139" t="s">
        <v>66</v>
      </c>
      <c r="H5" s="140" t="s">
        <v>67</v>
      </c>
      <c r="I5" s="2"/>
      <c r="J5" s="27" t="s">
        <v>69</v>
      </c>
      <c r="K5" s="139" t="s">
        <v>66</v>
      </c>
      <c r="L5" s="140" t="s">
        <v>67</v>
      </c>
      <c r="M5" s="2"/>
      <c r="N5" s="27" t="s">
        <v>70</v>
      </c>
      <c r="O5" s="139" t="s">
        <v>66</v>
      </c>
      <c r="P5" s="141" t="s">
        <v>67</v>
      </c>
      <c r="Q5" s="2"/>
      <c r="R5" s="27" t="s">
        <v>71</v>
      </c>
      <c r="S5" s="139" t="s">
        <v>66</v>
      </c>
      <c r="T5" s="141" t="s">
        <v>67</v>
      </c>
      <c r="U5" s="28"/>
      <c r="V5" s="29"/>
      <c r="W5" s="139" t="s">
        <v>66</v>
      </c>
      <c r="X5" s="141" t="s">
        <v>67</v>
      </c>
      <c r="Y5" s="2"/>
      <c r="Z5" s="27" t="s">
        <v>72</v>
      </c>
      <c r="AA5" s="139" t="s">
        <v>66</v>
      </c>
      <c r="AB5" s="141" t="s">
        <v>67</v>
      </c>
      <c r="AC5" s="219">
        <v>4</v>
      </c>
      <c r="AD5" s="9"/>
    </row>
    <row r="6" spans="1:32" s="24" customFormat="1" ht="15.95" customHeight="1" x14ac:dyDescent="0.15">
      <c r="A6" s="220"/>
      <c r="B6" s="239" t="s">
        <v>9</v>
      </c>
      <c r="C6" s="222"/>
      <c r="D6" s="223"/>
      <c r="E6" s="52"/>
      <c r="F6" s="53"/>
      <c r="G6" s="222"/>
      <c r="H6" s="223"/>
      <c r="I6" s="224"/>
      <c r="J6" s="120"/>
      <c r="K6" s="116" t="s">
        <v>153</v>
      </c>
      <c r="L6" s="242">
        <f>C16+G16+K16+O16+S16+AA16</f>
        <v>16040</v>
      </c>
      <c r="M6" s="52"/>
      <c r="N6" s="53"/>
      <c r="O6" s="116" t="s">
        <v>152</v>
      </c>
      <c r="P6" s="51">
        <f>D16+H16+L16+P16+T16+AB16</f>
        <v>0</v>
      </c>
      <c r="Q6" s="49"/>
      <c r="R6" s="50"/>
      <c r="S6" s="121"/>
      <c r="T6" s="122"/>
      <c r="U6" s="237"/>
      <c r="V6" s="237"/>
      <c r="W6" s="237"/>
      <c r="X6" s="237"/>
      <c r="Y6" s="237"/>
      <c r="Z6" s="237"/>
      <c r="AA6" s="237"/>
      <c r="AB6" s="238"/>
      <c r="AC6" s="33"/>
      <c r="AD6" s="9"/>
    </row>
    <row r="7" spans="1:32" ht="15.95" customHeight="1" x14ac:dyDescent="0.15">
      <c r="A7" s="54"/>
      <c r="B7" s="55"/>
      <c r="C7" s="79"/>
      <c r="D7" s="57"/>
      <c r="E7" s="58"/>
      <c r="F7" s="55" t="s">
        <v>10</v>
      </c>
      <c r="G7" s="79">
        <v>1350</v>
      </c>
      <c r="H7" s="57"/>
      <c r="I7" s="54"/>
      <c r="J7" s="55"/>
      <c r="K7" s="79"/>
      <c r="L7" s="57"/>
      <c r="M7" s="54"/>
      <c r="N7" s="55" t="s">
        <v>10</v>
      </c>
      <c r="O7" s="79">
        <v>140</v>
      </c>
      <c r="P7" s="57"/>
      <c r="Q7" s="54"/>
      <c r="R7" s="55" t="s">
        <v>10</v>
      </c>
      <c r="S7" s="79">
        <v>400</v>
      </c>
      <c r="T7" s="57"/>
      <c r="U7" s="110"/>
      <c r="V7" s="111"/>
      <c r="W7" s="111"/>
      <c r="X7" s="14"/>
      <c r="Y7" s="58"/>
      <c r="Z7" s="55"/>
      <c r="AA7" s="79"/>
      <c r="AB7" s="57"/>
      <c r="AC7" s="33" t="s">
        <v>8</v>
      </c>
      <c r="AE7" s="307"/>
      <c r="AF7" s="307"/>
    </row>
    <row r="8" spans="1:32" ht="15.95" customHeight="1" x14ac:dyDescent="0.15">
      <c r="A8" s="34"/>
      <c r="B8" s="13" t="s">
        <v>517</v>
      </c>
      <c r="C8" s="35">
        <v>1580</v>
      </c>
      <c r="D8" s="14"/>
      <c r="E8" s="34"/>
      <c r="F8" s="13"/>
      <c r="G8" s="35"/>
      <c r="H8" s="14"/>
      <c r="I8" s="34"/>
      <c r="J8" s="13" t="s">
        <v>549</v>
      </c>
      <c r="K8" s="35">
        <v>80</v>
      </c>
      <c r="L8" s="14"/>
      <c r="M8" s="34"/>
      <c r="N8" s="13"/>
      <c r="O8" s="35"/>
      <c r="P8" s="14"/>
      <c r="Q8" s="34"/>
      <c r="R8" s="13"/>
      <c r="S8" s="35"/>
      <c r="T8" s="14"/>
      <c r="U8" s="110"/>
      <c r="V8" s="111"/>
      <c r="W8" s="111"/>
      <c r="X8" s="14"/>
      <c r="Y8" s="36"/>
      <c r="Z8" s="13" t="s">
        <v>550</v>
      </c>
      <c r="AA8" s="35">
        <v>50</v>
      </c>
      <c r="AB8" s="14"/>
      <c r="AC8" s="33" t="s">
        <v>194</v>
      </c>
      <c r="AE8" s="307"/>
    </row>
    <row r="9" spans="1:32" ht="15.95" customHeight="1" x14ac:dyDescent="0.15">
      <c r="A9" s="34"/>
      <c r="B9" s="13" t="s">
        <v>518</v>
      </c>
      <c r="C9" s="35">
        <v>6320</v>
      </c>
      <c r="D9" s="14"/>
      <c r="E9" s="36"/>
      <c r="F9" s="13"/>
      <c r="G9" s="35"/>
      <c r="H9" s="14"/>
      <c r="I9" s="34"/>
      <c r="J9" s="13" t="s">
        <v>498</v>
      </c>
      <c r="K9" s="35">
        <v>330</v>
      </c>
      <c r="L9" s="14"/>
      <c r="M9" s="34"/>
      <c r="N9" s="13"/>
      <c r="O9" s="35"/>
      <c r="P9" s="14"/>
      <c r="Q9" s="34"/>
      <c r="R9" s="13"/>
      <c r="S9" s="35"/>
      <c r="T9" s="14"/>
      <c r="U9" s="110"/>
      <c r="V9" s="111"/>
      <c r="W9" s="111"/>
      <c r="X9" s="14"/>
      <c r="Y9" s="36"/>
      <c r="Z9" s="13" t="s">
        <v>498</v>
      </c>
      <c r="AA9" s="35">
        <v>210</v>
      </c>
      <c r="AB9" s="14"/>
      <c r="AC9" s="33" t="s">
        <v>11</v>
      </c>
      <c r="AE9" s="307"/>
    </row>
    <row r="10" spans="1:32" ht="15.95" customHeight="1" x14ac:dyDescent="0.15">
      <c r="A10" s="38"/>
      <c r="B10" s="39"/>
      <c r="C10" s="40"/>
      <c r="D10" s="41"/>
      <c r="E10" s="42"/>
      <c r="F10" s="39"/>
      <c r="G10" s="40"/>
      <c r="H10" s="41"/>
      <c r="I10" s="38"/>
      <c r="J10" s="39"/>
      <c r="K10" s="40"/>
      <c r="L10" s="41"/>
      <c r="M10" s="38"/>
      <c r="N10" s="39"/>
      <c r="O10" s="40"/>
      <c r="P10" s="41"/>
      <c r="Q10" s="38"/>
      <c r="R10" s="39"/>
      <c r="S10" s="40"/>
      <c r="T10" s="41"/>
      <c r="U10" s="110"/>
      <c r="V10" s="111"/>
      <c r="W10" s="111"/>
      <c r="X10" s="14"/>
      <c r="Y10" s="42"/>
      <c r="Z10" s="39"/>
      <c r="AA10" s="40"/>
      <c r="AB10" s="41"/>
      <c r="AC10" s="33" t="s">
        <v>12</v>
      </c>
      <c r="AE10" s="307"/>
    </row>
    <row r="11" spans="1:32" ht="15.95" customHeight="1" x14ac:dyDescent="0.15">
      <c r="A11" s="38"/>
      <c r="B11" s="39"/>
      <c r="C11" s="40"/>
      <c r="D11" s="41"/>
      <c r="E11" s="42"/>
      <c r="F11" s="39"/>
      <c r="G11" s="40"/>
      <c r="H11" s="41"/>
      <c r="I11" s="38"/>
      <c r="J11" s="39"/>
      <c r="K11" s="40"/>
      <c r="L11" s="41"/>
      <c r="M11" s="42"/>
      <c r="N11" s="39"/>
      <c r="O11" s="40"/>
      <c r="P11" s="41"/>
      <c r="Q11" s="42"/>
      <c r="R11" s="39"/>
      <c r="S11" s="40"/>
      <c r="T11" s="41"/>
      <c r="U11" s="133"/>
      <c r="V11" s="134"/>
      <c r="W11" s="134"/>
      <c r="X11" s="41"/>
      <c r="Y11" s="42"/>
      <c r="Z11" s="39"/>
      <c r="AA11" s="40"/>
      <c r="AB11" s="41"/>
      <c r="AC11" s="33"/>
      <c r="AE11" s="307"/>
    </row>
    <row r="12" spans="1:32" ht="15.95" customHeight="1" x14ac:dyDescent="0.15">
      <c r="A12" s="280"/>
      <c r="B12" s="281" t="s">
        <v>570</v>
      </c>
      <c r="C12" s="283">
        <v>1710</v>
      </c>
      <c r="D12" s="286"/>
      <c r="E12" s="280"/>
      <c r="F12" s="281" t="s">
        <v>565</v>
      </c>
      <c r="G12" s="283">
        <v>40</v>
      </c>
      <c r="H12" s="286"/>
      <c r="I12" s="280"/>
      <c r="J12" s="281" t="s">
        <v>565</v>
      </c>
      <c r="K12" s="283">
        <v>260</v>
      </c>
      <c r="L12" s="286"/>
      <c r="M12" s="280"/>
      <c r="N12" s="281"/>
      <c r="O12" s="283"/>
      <c r="P12" s="286"/>
      <c r="Q12" s="280"/>
      <c r="R12" s="281"/>
      <c r="S12" s="283"/>
      <c r="T12" s="286"/>
      <c r="U12" s="284"/>
      <c r="V12" s="285"/>
      <c r="W12" s="285"/>
      <c r="X12" s="286"/>
      <c r="Y12" s="289"/>
      <c r="Z12" s="281" t="s">
        <v>565</v>
      </c>
      <c r="AA12" s="283">
        <v>40</v>
      </c>
      <c r="AB12" s="286"/>
      <c r="AC12" s="33" t="s">
        <v>13</v>
      </c>
      <c r="AE12" s="307"/>
    </row>
    <row r="13" spans="1:32" ht="15.95" customHeight="1" x14ac:dyDescent="0.15">
      <c r="A13" s="34"/>
      <c r="B13" s="13" t="s">
        <v>569</v>
      </c>
      <c r="C13" s="35">
        <v>1780</v>
      </c>
      <c r="D13" s="14"/>
      <c r="E13" s="34"/>
      <c r="F13" s="13" t="s">
        <v>262</v>
      </c>
      <c r="G13" s="35">
        <v>80</v>
      </c>
      <c r="H13" s="14"/>
      <c r="I13" s="34"/>
      <c r="J13" s="13" t="s">
        <v>544</v>
      </c>
      <c r="K13" s="35">
        <v>60</v>
      </c>
      <c r="L13" s="14"/>
      <c r="M13" s="36"/>
      <c r="N13" s="13" t="s">
        <v>262</v>
      </c>
      <c r="O13" s="35">
        <v>30</v>
      </c>
      <c r="P13" s="14"/>
      <c r="Q13" s="34"/>
      <c r="R13" s="13" t="s">
        <v>262</v>
      </c>
      <c r="S13" s="35">
        <v>40</v>
      </c>
      <c r="T13" s="14"/>
      <c r="U13" s="110"/>
      <c r="V13" s="111"/>
      <c r="W13" s="111"/>
      <c r="X13" s="14"/>
      <c r="Y13" s="36"/>
      <c r="Z13" s="13" t="s">
        <v>399</v>
      </c>
      <c r="AA13" s="35">
        <v>40</v>
      </c>
      <c r="AB13" s="14"/>
      <c r="AC13" s="33" t="s">
        <v>129</v>
      </c>
      <c r="AE13" s="307"/>
    </row>
    <row r="14" spans="1:32" ht="15.95" customHeight="1" x14ac:dyDescent="0.15">
      <c r="A14" s="34"/>
      <c r="B14" s="13" t="s">
        <v>258</v>
      </c>
      <c r="C14" s="35">
        <v>1350</v>
      </c>
      <c r="D14" s="14"/>
      <c r="E14" s="36"/>
      <c r="F14" s="13" t="s">
        <v>90</v>
      </c>
      <c r="G14" s="35">
        <v>40</v>
      </c>
      <c r="H14" s="14"/>
      <c r="I14" s="34"/>
      <c r="J14" s="13" t="s">
        <v>380</v>
      </c>
      <c r="K14" s="35">
        <v>80</v>
      </c>
      <c r="L14" s="14"/>
      <c r="M14" s="36"/>
      <c r="N14" s="13"/>
      <c r="O14" s="35"/>
      <c r="P14" s="14"/>
      <c r="Q14" s="36"/>
      <c r="R14" s="13"/>
      <c r="S14" s="35"/>
      <c r="T14" s="14"/>
      <c r="U14" s="110"/>
      <c r="V14" s="111"/>
      <c r="W14" s="111"/>
      <c r="X14" s="14"/>
      <c r="Y14" s="36"/>
      <c r="Z14" s="13" t="s">
        <v>380</v>
      </c>
      <c r="AA14" s="35">
        <v>30</v>
      </c>
      <c r="AB14" s="14"/>
      <c r="AC14" s="33" t="s">
        <v>14</v>
      </c>
      <c r="AE14" s="307"/>
    </row>
    <row r="15" spans="1:32" ht="15.95" customHeight="1" x14ac:dyDescent="0.15">
      <c r="A15" s="43"/>
      <c r="B15" s="66"/>
      <c r="C15" s="72"/>
      <c r="D15" s="73"/>
      <c r="E15" s="71"/>
      <c r="F15" s="66"/>
      <c r="G15" s="72"/>
      <c r="H15" s="73"/>
      <c r="I15" s="43"/>
      <c r="J15" s="66"/>
      <c r="K15" s="72"/>
      <c r="L15" s="73"/>
      <c r="M15" s="71"/>
      <c r="N15" s="66"/>
      <c r="O15" s="72"/>
      <c r="P15" s="73"/>
      <c r="Q15" s="71"/>
      <c r="R15" s="66"/>
      <c r="S15" s="72"/>
      <c r="T15" s="73"/>
      <c r="U15" s="112"/>
      <c r="V15" s="113"/>
      <c r="W15" s="113"/>
      <c r="X15" s="73"/>
      <c r="Y15" s="71"/>
      <c r="Z15" s="66"/>
      <c r="AA15" s="72"/>
      <c r="AB15" s="73"/>
      <c r="AC15" s="33" t="s">
        <v>15</v>
      </c>
      <c r="AE15" s="307"/>
    </row>
    <row r="16" spans="1:32" ht="15.95" customHeight="1" x14ac:dyDescent="0.15">
      <c r="A16" s="26"/>
      <c r="B16" s="67" t="s">
        <v>143</v>
      </c>
      <c r="C16" s="45">
        <f>SUM(C7:C15)</f>
        <v>12740</v>
      </c>
      <c r="D16" s="108">
        <f>SUM(D7:D15)</f>
        <v>0</v>
      </c>
      <c r="E16" s="26"/>
      <c r="F16" s="67" t="s">
        <v>143</v>
      </c>
      <c r="G16" s="45">
        <f>SUM(G7:G15)</f>
        <v>1510</v>
      </c>
      <c r="H16" s="108">
        <f>SUM(H7:H15)</f>
        <v>0</v>
      </c>
      <c r="I16" s="26"/>
      <c r="J16" s="67" t="s">
        <v>143</v>
      </c>
      <c r="K16" s="45">
        <f>SUM(K7:K15)</f>
        <v>810</v>
      </c>
      <c r="L16" s="108">
        <f>SUM(L7:L15)</f>
        <v>0</v>
      </c>
      <c r="M16" s="26"/>
      <c r="N16" s="67" t="s">
        <v>143</v>
      </c>
      <c r="O16" s="45">
        <f>SUM(O7:O15)</f>
        <v>170</v>
      </c>
      <c r="P16" s="108">
        <f>SUM(P7:P15)</f>
        <v>0</v>
      </c>
      <c r="Q16" s="26"/>
      <c r="R16" s="67" t="s">
        <v>143</v>
      </c>
      <c r="S16" s="45">
        <f>SUM(S7:S15)</f>
        <v>440</v>
      </c>
      <c r="T16" s="108">
        <f>SUM(T7:T15)</f>
        <v>0</v>
      </c>
      <c r="U16" s="46"/>
      <c r="V16" s="47"/>
      <c r="W16" s="109"/>
      <c r="X16" s="48"/>
      <c r="Y16" s="26"/>
      <c r="Z16" s="67" t="s">
        <v>165</v>
      </c>
      <c r="AA16" s="45">
        <f>SUM(AA7:AA15)</f>
        <v>370</v>
      </c>
      <c r="AB16" s="108">
        <f>SUM(AB7:AB15)</f>
        <v>0</v>
      </c>
      <c r="AC16" s="33"/>
      <c r="AE16" s="307"/>
    </row>
    <row r="17" spans="1:31" ht="15.95" customHeight="1" x14ac:dyDescent="0.15">
      <c r="A17" s="220"/>
      <c r="B17" s="239" t="s">
        <v>89</v>
      </c>
      <c r="C17" s="222"/>
      <c r="D17" s="223"/>
      <c r="E17" s="52"/>
      <c r="F17" s="53"/>
      <c r="G17" s="222"/>
      <c r="H17" s="223"/>
      <c r="I17" s="224"/>
      <c r="J17" s="120"/>
      <c r="K17" s="116" t="s">
        <v>154</v>
      </c>
      <c r="L17" s="242">
        <f>C27+G27+K27+O27+S27+AA27</f>
        <v>2630</v>
      </c>
      <c r="M17" s="52"/>
      <c r="N17" s="53"/>
      <c r="O17" s="116" t="s">
        <v>155</v>
      </c>
      <c r="P17" s="51">
        <f>D27+H27+L27+P27+T27+AB27</f>
        <v>0</v>
      </c>
      <c r="Q17" s="49"/>
      <c r="R17" s="50"/>
      <c r="S17" s="121"/>
      <c r="T17" s="122"/>
      <c r="U17" s="237"/>
      <c r="V17" s="237"/>
      <c r="W17" s="237"/>
      <c r="X17" s="237"/>
      <c r="Y17" s="237"/>
      <c r="Z17" s="237"/>
      <c r="AA17" s="237"/>
      <c r="AB17" s="238"/>
      <c r="AC17" s="33" t="s">
        <v>16</v>
      </c>
      <c r="AE17" s="307"/>
    </row>
    <row r="18" spans="1:31" ht="15.95" customHeight="1" x14ac:dyDescent="0.15">
      <c r="A18" s="54"/>
      <c r="B18" s="55" t="s">
        <v>259</v>
      </c>
      <c r="C18" s="56">
        <v>1450</v>
      </c>
      <c r="D18" s="57"/>
      <c r="E18" s="58"/>
      <c r="F18" s="55" t="s">
        <v>484</v>
      </c>
      <c r="G18" s="56">
        <v>60</v>
      </c>
      <c r="H18" s="57"/>
      <c r="I18" s="54"/>
      <c r="J18" s="55" t="s">
        <v>259</v>
      </c>
      <c r="K18" s="56">
        <v>50</v>
      </c>
      <c r="L18" s="57"/>
      <c r="M18" s="58"/>
      <c r="N18" s="55"/>
      <c r="O18" s="56"/>
      <c r="P18" s="57"/>
      <c r="Q18" s="58"/>
      <c r="R18" s="55"/>
      <c r="S18" s="56"/>
      <c r="T18" s="57"/>
      <c r="U18" s="114"/>
      <c r="V18" s="115"/>
      <c r="W18" s="115"/>
      <c r="X18" s="57"/>
      <c r="Y18" s="58"/>
      <c r="Z18" s="55" t="s">
        <v>366</v>
      </c>
      <c r="AA18" s="56">
        <v>20</v>
      </c>
      <c r="AB18" s="57"/>
      <c r="AC18" s="33" t="s">
        <v>17</v>
      </c>
      <c r="AE18" s="307"/>
    </row>
    <row r="19" spans="1:31" ht="15.95" customHeight="1" x14ac:dyDescent="0.15">
      <c r="A19" s="34"/>
      <c r="B19" s="13" t="s">
        <v>18</v>
      </c>
      <c r="C19" s="35"/>
      <c r="D19" s="14"/>
      <c r="E19" s="36"/>
      <c r="F19" s="13"/>
      <c r="G19" s="35"/>
      <c r="H19" s="14"/>
      <c r="I19" s="34"/>
      <c r="J19" s="13"/>
      <c r="K19" s="35"/>
      <c r="L19" s="14"/>
      <c r="M19" s="36"/>
      <c r="N19" s="13"/>
      <c r="O19" s="35"/>
      <c r="P19" s="14"/>
      <c r="Q19" s="36"/>
      <c r="R19" s="13"/>
      <c r="S19" s="35"/>
      <c r="T19" s="14"/>
      <c r="U19" s="110"/>
      <c r="V19" s="111"/>
      <c r="W19" s="111"/>
      <c r="X19" s="14"/>
      <c r="Y19" s="36"/>
      <c r="Z19" s="13"/>
      <c r="AA19" s="35"/>
      <c r="AB19" s="14"/>
      <c r="AC19" s="33" t="s">
        <v>19</v>
      </c>
      <c r="AE19" s="307"/>
    </row>
    <row r="20" spans="1:31" ht="15.95" customHeight="1" x14ac:dyDescent="0.15">
      <c r="A20" s="34"/>
      <c r="B20" s="13"/>
      <c r="C20" s="35"/>
      <c r="D20" s="14"/>
      <c r="E20" s="36"/>
      <c r="F20" s="13"/>
      <c r="G20" s="35"/>
      <c r="H20" s="14"/>
      <c r="I20" s="34"/>
      <c r="J20" s="55" t="s">
        <v>484</v>
      </c>
      <c r="K20" s="35">
        <v>30</v>
      </c>
      <c r="L20" s="14"/>
      <c r="M20" s="36"/>
      <c r="N20" s="13"/>
      <c r="O20" s="35"/>
      <c r="P20" s="14"/>
      <c r="Q20" s="36"/>
      <c r="R20" s="13"/>
      <c r="S20" s="35"/>
      <c r="T20" s="14"/>
      <c r="U20" s="110"/>
      <c r="V20" s="111"/>
      <c r="W20" s="111"/>
      <c r="X20" s="14"/>
      <c r="Y20" s="36"/>
      <c r="Z20" s="13"/>
      <c r="AA20" s="35"/>
      <c r="AB20" s="14"/>
      <c r="AC20" s="33" t="s">
        <v>20</v>
      </c>
      <c r="AE20" s="307"/>
    </row>
    <row r="21" spans="1:31" ht="15.95" customHeight="1" x14ac:dyDescent="0.15">
      <c r="A21" s="34"/>
      <c r="B21" s="13"/>
      <c r="C21" s="35"/>
      <c r="D21" s="14"/>
      <c r="E21" s="36"/>
      <c r="F21" s="13"/>
      <c r="G21" s="35"/>
      <c r="H21" s="14"/>
      <c r="I21" s="34"/>
      <c r="J21" s="13"/>
      <c r="K21" s="35"/>
      <c r="L21" s="14"/>
      <c r="M21" s="36"/>
      <c r="N21" s="13"/>
      <c r="O21" s="35"/>
      <c r="P21" s="14"/>
      <c r="Q21" s="36"/>
      <c r="R21" s="13"/>
      <c r="S21" s="35"/>
      <c r="T21" s="14"/>
      <c r="U21" s="110"/>
      <c r="V21" s="111"/>
      <c r="W21" s="111"/>
      <c r="X21" s="14"/>
      <c r="Y21" s="36"/>
      <c r="Z21" s="13"/>
      <c r="AA21" s="35"/>
      <c r="AB21" s="14"/>
      <c r="AC21" s="33"/>
      <c r="AE21" s="307"/>
    </row>
    <row r="22" spans="1:31" ht="15.95" customHeight="1" x14ac:dyDescent="0.15">
      <c r="A22" s="34"/>
      <c r="B22" s="13"/>
      <c r="C22" s="35"/>
      <c r="D22" s="14"/>
      <c r="E22" s="36"/>
      <c r="F22" s="13"/>
      <c r="G22" s="35"/>
      <c r="H22" s="14"/>
      <c r="I22" s="34"/>
      <c r="J22" s="13"/>
      <c r="K22" s="35"/>
      <c r="L22" s="14"/>
      <c r="M22" s="36"/>
      <c r="N22" s="13"/>
      <c r="O22" s="35"/>
      <c r="P22" s="14"/>
      <c r="Q22" s="36"/>
      <c r="R22" s="13"/>
      <c r="S22" s="35"/>
      <c r="T22" s="14"/>
      <c r="U22" s="110"/>
      <c r="V22" s="111"/>
      <c r="W22" s="111"/>
      <c r="X22" s="14"/>
      <c r="Y22" s="36"/>
      <c r="Z22" s="13"/>
      <c r="AA22" s="35"/>
      <c r="AB22" s="14"/>
      <c r="AC22" s="33"/>
      <c r="AE22" s="307"/>
    </row>
    <row r="23" spans="1:31" ht="15.95" customHeight="1" x14ac:dyDescent="0.15">
      <c r="A23" s="43"/>
      <c r="B23" s="66" t="s">
        <v>264</v>
      </c>
      <c r="C23" s="272">
        <v>240</v>
      </c>
      <c r="D23" s="73"/>
      <c r="E23" s="71"/>
      <c r="F23" s="66"/>
      <c r="G23" s="272"/>
      <c r="H23" s="73"/>
      <c r="I23" s="71"/>
      <c r="J23" s="66" t="s">
        <v>516</v>
      </c>
      <c r="K23" s="272">
        <v>10</v>
      </c>
      <c r="L23" s="73"/>
      <c r="M23" s="71"/>
      <c r="N23" s="66"/>
      <c r="O23" s="272"/>
      <c r="P23" s="73"/>
      <c r="Q23" s="71"/>
      <c r="R23" s="66"/>
      <c r="S23" s="272"/>
      <c r="T23" s="73"/>
      <c r="U23" s="112"/>
      <c r="V23" s="113"/>
      <c r="W23" s="113"/>
      <c r="X23" s="73"/>
      <c r="Y23" s="71"/>
      <c r="Z23" s="66"/>
      <c r="AA23" s="272"/>
      <c r="AB23" s="73"/>
      <c r="AC23" s="33"/>
      <c r="AE23" s="307"/>
    </row>
    <row r="24" spans="1:31" ht="15.95" customHeight="1" x14ac:dyDescent="0.15">
      <c r="A24" s="54"/>
      <c r="B24" s="55" t="s">
        <v>260</v>
      </c>
      <c r="C24" s="56">
        <v>640</v>
      </c>
      <c r="D24" s="57"/>
      <c r="E24" s="58"/>
      <c r="F24" s="55" t="s">
        <v>381</v>
      </c>
      <c r="G24" s="56">
        <v>30</v>
      </c>
      <c r="H24" s="57"/>
      <c r="I24" s="58"/>
      <c r="J24" s="55" t="s">
        <v>381</v>
      </c>
      <c r="K24" s="56">
        <v>20</v>
      </c>
      <c r="L24" s="57"/>
      <c r="M24" s="58"/>
      <c r="N24" s="55"/>
      <c r="O24" s="56"/>
      <c r="P24" s="57"/>
      <c r="Q24" s="58"/>
      <c r="R24" s="55"/>
      <c r="S24" s="56"/>
      <c r="T24" s="57"/>
      <c r="U24" s="114"/>
      <c r="V24" s="115"/>
      <c r="W24" s="115"/>
      <c r="X24" s="57"/>
      <c r="Y24" s="58"/>
      <c r="Z24" s="55" t="s">
        <v>381</v>
      </c>
      <c r="AA24" s="56">
        <v>20</v>
      </c>
      <c r="AB24" s="57"/>
      <c r="AC24" s="33"/>
      <c r="AE24" s="307"/>
    </row>
    <row r="25" spans="1:31" ht="15.95" customHeight="1" x14ac:dyDescent="0.15">
      <c r="A25" s="34"/>
      <c r="B25" s="13" t="s">
        <v>91</v>
      </c>
      <c r="C25" s="35">
        <v>60</v>
      </c>
      <c r="D25" s="14"/>
      <c r="E25" s="36"/>
      <c r="F25" s="13"/>
      <c r="G25" s="35"/>
      <c r="H25" s="14"/>
      <c r="I25" s="36"/>
      <c r="J25" s="13"/>
      <c r="K25" s="35"/>
      <c r="L25" s="14"/>
      <c r="M25" s="36"/>
      <c r="N25" s="13"/>
      <c r="O25" s="35"/>
      <c r="P25" s="14"/>
      <c r="Q25" s="36"/>
      <c r="R25" s="13"/>
      <c r="S25" s="35"/>
      <c r="T25" s="14"/>
      <c r="U25" s="110"/>
      <c r="V25" s="111"/>
      <c r="W25" s="111"/>
      <c r="X25" s="14"/>
      <c r="Y25" s="36"/>
      <c r="Z25" s="13"/>
      <c r="AA25" s="35"/>
      <c r="AB25" s="14"/>
      <c r="AC25" s="33"/>
      <c r="AE25" s="307"/>
    </row>
    <row r="26" spans="1:31" ht="15.95" customHeight="1" x14ac:dyDescent="0.15">
      <c r="A26" s="34"/>
      <c r="B26" s="13"/>
      <c r="C26" s="35"/>
      <c r="D26" s="14"/>
      <c r="E26" s="36"/>
      <c r="F26" s="13"/>
      <c r="G26" s="35"/>
      <c r="H26" s="14"/>
      <c r="I26" s="36"/>
      <c r="J26" s="13"/>
      <c r="K26" s="35"/>
      <c r="L26" s="14"/>
      <c r="M26" s="36"/>
      <c r="N26" s="13"/>
      <c r="O26" s="35"/>
      <c r="P26" s="14"/>
      <c r="Q26" s="36"/>
      <c r="R26" s="13"/>
      <c r="S26" s="35"/>
      <c r="T26" s="14"/>
      <c r="U26" s="110"/>
      <c r="V26" s="111"/>
      <c r="W26" s="111"/>
      <c r="X26" s="14"/>
      <c r="Y26" s="36"/>
      <c r="Z26" s="13"/>
      <c r="AA26" s="35"/>
      <c r="AB26" s="14"/>
      <c r="AC26" s="33"/>
      <c r="AE26" s="307"/>
    </row>
    <row r="27" spans="1:31" ht="15.95" customHeight="1" x14ac:dyDescent="0.15">
      <c r="A27" s="26"/>
      <c r="B27" s="67" t="s">
        <v>165</v>
      </c>
      <c r="C27" s="45">
        <f>SUM(C18:C26)</f>
        <v>2390</v>
      </c>
      <c r="D27" s="108">
        <f>SUM(D18:D26)</f>
        <v>0</v>
      </c>
      <c r="E27" s="26"/>
      <c r="F27" s="67" t="s">
        <v>165</v>
      </c>
      <c r="G27" s="45">
        <f>SUM(G18:G26)</f>
        <v>90</v>
      </c>
      <c r="H27" s="108">
        <f>SUM(H18:H26)</f>
        <v>0</v>
      </c>
      <c r="I27" s="26"/>
      <c r="J27" s="67" t="s">
        <v>165</v>
      </c>
      <c r="K27" s="45">
        <f>SUM(K18:K26)</f>
        <v>110</v>
      </c>
      <c r="L27" s="108">
        <f>SUM(L18:L26)</f>
        <v>0</v>
      </c>
      <c r="M27" s="26"/>
      <c r="N27" s="67"/>
      <c r="O27" s="45"/>
      <c r="P27" s="108"/>
      <c r="Q27" s="26"/>
      <c r="R27" s="67"/>
      <c r="S27" s="45"/>
      <c r="T27" s="108"/>
      <c r="U27" s="46"/>
      <c r="V27" s="47"/>
      <c r="W27" s="45"/>
      <c r="X27" s="108"/>
      <c r="Y27" s="26"/>
      <c r="Z27" s="67" t="s">
        <v>165</v>
      </c>
      <c r="AA27" s="45">
        <f>SUM(AA18:AA26)</f>
        <v>40</v>
      </c>
      <c r="AB27" s="108">
        <f>SUM(AB18:AB26)</f>
        <v>0</v>
      </c>
      <c r="AC27" s="33"/>
      <c r="AE27" s="307"/>
    </row>
    <row r="28" spans="1:31" ht="15.95" customHeight="1" x14ac:dyDescent="0.15">
      <c r="A28" s="220"/>
      <c r="B28" s="239" t="s">
        <v>21</v>
      </c>
      <c r="C28" s="222"/>
      <c r="D28" s="223"/>
      <c r="E28" s="52"/>
      <c r="F28" s="53"/>
      <c r="G28" s="222"/>
      <c r="H28" s="223"/>
      <c r="I28" s="224"/>
      <c r="J28" s="120"/>
      <c r="K28" s="116" t="s">
        <v>156</v>
      </c>
      <c r="L28" s="242">
        <f>C34+G34+K34+S34+AA34</f>
        <v>4370</v>
      </c>
      <c r="M28" s="52"/>
      <c r="N28" s="53"/>
      <c r="O28" s="116" t="s">
        <v>157</v>
      </c>
      <c r="P28" s="51">
        <f>D34+H34+L34+T34+AB34</f>
        <v>0</v>
      </c>
      <c r="Q28" s="49"/>
      <c r="R28" s="50"/>
      <c r="S28" s="121"/>
      <c r="T28" s="122"/>
      <c r="U28" s="237"/>
      <c r="V28" s="237"/>
      <c r="W28" s="237"/>
      <c r="X28" s="237"/>
      <c r="Y28" s="237"/>
      <c r="Z28" s="237"/>
      <c r="AA28" s="237"/>
      <c r="AB28" s="238"/>
      <c r="AC28" s="33"/>
      <c r="AE28" s="307"/>
    </row>
    <row r="29" spans="1:31" ht="15.95" customHeight="1" x14ac:dyDescent="0.15">
      <c r="A29" s="54"/>
      <c r="B29" s="55" t="s">
        <v>572</v>
      </c>
      <c r="C29" s="56">
        <v>300</v>
      </c>
      <c r="D29" s="57"/>
      <c r="E29" s="58"/>
      <c r="F29" s="55" t="s">
        <v>578</v>
      </c>
      <c r="G29" s="56">
        <v>10</v>
      </c>
      <c r="H29" s="57"/>
      <c r="I29" s="58"/>
      <c r="J29" s="55"/>
      <c r="K29" s="56"/>
      <c r="L29" s="57"/>
      <c r="M29" s="58"/>
      <c r="N29" s="55"/>
      <c r="O29" s="56"/>
      <c r="P29" s="119"/>
      <c r="Q29" s="58"/>
      <c r="R29" s="55"/>
      <c r="S29" s="56"/>
      <c r="T29" s="57"/>
      <c r="U29" s="110"/>
      <c r="V29" s="111"/>
      <c r="W29" s="111"/>
      <c r="X29" s="14"/>
      <c r="Y29" s="58"/>
      <c r="Z29" s="55"/>
      <c r="AA29" s="56"/>
      <c r="AB29" s="57"/>
      <c r="AC29" s="33"/>
      <c r="AE29" s="307"/>
    </row>
    <row r="30" spans="1:31" ht="15.95" customHeight="1" x14ac:dyDescent="0.15">
      <c r="A30" s="34"/>
      <c r="B30" s="13" t="s">
        <v>265</v>
      </c>
      <c r="C30" s="35">
        <v>2740</v>
      </c>
      <c r="D30" s="14"/>
      <c r="E30" s="36"/>
      <c r="F30" s="13" t="s">
        <v>579</v>
      </c>
      <c r="G30" s="35">
        <v>100</v>
      </c>
      <c r="H30" s="14"/>
      <c r="I30" s="36"/>
      <c r="J30" s="13" t="s">
        <v>265</v>
      </c>
      <c r="K30" s="35">
        <v>550</v>
      </c>
      <c r="L30" s="14"/>
      <c r="M30" s="36"/>
      <c r="N30" s="13"/>
      <c r="O30" s="35"/>
      <c r="P30" s="75"/>
      <c r="Q30" s="36"/>
      <c r="R30" s="13"/>
      <c r="S30" s="35"/>
      <c r="T30" s="14"/>
      <c r="U30" s="110"/>
      <c r="V30" s="111"/>
      <c r="W30" s="111"/>
      <c r="X30" s="14"/>
      <c r="Y30" s="36"/>
      <c r="Z30" s="13" t="s">
        <v>367</v>
      </c>
      <c r="AA30" s="35">
        <v>80</v>
      </c>
      <c r="AB30" s="14"/>
      <c r="AC30" s="33"/>
      <c r="AE30" s="307"/>
    </row>
    <row r="31" spans="1:31" ht="15.95" customHeight="1" x14ac:dyDescent="0.15">
      <c r="A31" s="34"/>
      <c r="B31" s="13"/>
      <c r="C31" s="35"/>
      <c r="D31" s="14"/>
      <c r="E31" s="36"/>
      <c r="F31" s="13"/>
      <c r="G31" s="35"/>
      <c r="H31" s="14"/>
      <c r="I31" s="36"/>
      <c r="J31" s="13"/>
      <c r="K31" s="35"/>
      <c r="L31" s="14"/>
      <c r="M31" s="36"/>
      <c r="N31" s="13"/>
      <c r="O31" s="35"/>
      <c r="P31" s="75"/>
      <c r="Q31" s="36"/>
      <c r="R31" s="13"/>
      <c r="S31" s="35"/>
      <c r="T31" s="14"/>
      <c r="U31" s="110"/>
      <c r="V31" s="111"/>
      <c r="W31" s="111"/>
      <c r="X31" s="14"/>
      <c r="Y31" s="36"/>
      <c r="Z31" s="13"/>
      <c r="AA31" s="35"/>
      <c r="AB31" s="14"/>
      <c r="AC31" s="33"/>
      <c r="AE31" s="307"/>
    </row>
    <row r="32" spans="1:31" ht="15.95" customHeight="1" x14ac:dyDescent="0.15">
      <c r="A32" s="34"/>
      <c r="B32" s="13"/>
      <c r="C32" s="35"/>
      <c r="D32" s="14"/>
      <c r="E32" s="36"/>
      <c r="F32" s="13"/>
      <c r="G32" s="35"/>
      <c r="H32" s="14"/>
      <c r="I32" s="36"/>
      <c r="J32" s="13"/>
      <c r="K32" s="35"/>
      <c r="L32" s="14"/>
      <c r="M32" s="36"/>
      <c r="N32" s="13"/>
      <c r="O32" s="35"/>
      <c r="P32" s="75"/>
      <c r="Q32" s="36"/>
      <c r="R32" s="13"/>
      <c r="S32" s="35"/>
      <c r="T32" s="14"/>
      <c r="U32" s="110"/>
      <c r="V32" s="111"/>
      <c r="W32" s="111"/>
      <c r="X32" s="14"/>
      <c r="Y32" s="36"/>
      <c r="Z32" s="13"/>
      <c r="AA32" s="35"/>
      <c r="AB32" s="14"/>
      <c r="AC32" s="33"/>
      <c r="AE32" s="307"/>
    </row>
    <row r="33" spans="1:31" ht="15.95" customHeight="1" x14ac:dyDescent="0.15">
      <c r="A33" s="38"/>
      <c r="B33" s="39" t="s">
        <v>573</v>
      </c>
      <c r="C33" s="60">
        <v>510</v>
      </c>
      <c r="D33" s="41"/>
      <c r="E33" s="42"/>
      <c r="F33" s="39" t="s">
        <v>580</v>
      </c>
      <c r="G33" s="60">
        <v>20</v>
      </c>
      <c r="H33" s="41"/>
      <c r="I33" s="42"/>
      <c r="J33" s="39" t="s">
        <v>292</v>
      </c>
      <c r="K33" s="60">
        <v>60</v>
      </c>
      <c r="L33" s="41"/>
      <c r="M33" s="42"/>
      <c r="N33" s="39"/>
      <c r="O33" s="60"/>
      <c r="P33" s="76"/>
      <c r="Q33" s="42"/>
      <c r="R33" s="39"/>
      <c r="S33" s="60"/>
      <c r="T33" s="41"/>
      <c r="U33" s="112"/>
      <c r="V33" s="113"/>
      <c r="W33" s="113"/>
      <c r="X33" s="73"/>
      <c r="Y33" s="42"/>
      <c r="Z33" s="39"/>
      <c r="AA33" s="60"/>
      <c r="AB33" s="41"/>
      <c r="AC33" s="33"/>
      <c r="AE33" s="307"/>
    </row>
    <row r="34" spans="1:31" ht="15.95" customHeight="1" x14ac:dyDescent="0.15">
      <c r="A34" s="26"/>
      <c r="B34" s="67" t="s">
        <v>165</v>
      </c>
      <c r="C34" s="45">
        <f>SUM(C29:C33)</f>
        <v>3550</v>
      </c>
      <c r="D34" s="108">
        <f>SUM(D29:D33)</f>
        <v>0</v>
      </c>
      <c r="E34" s="26"/>
      <c r="F34" s="67" t="s">
        <v>165</v>
      </c>
      <c r="G34" s="45">
        <f>SUM(G29:G33)</f>
        <v>130</v>
      </c>
      <c r="H34" s="108">
        <f>SUM(H29:H33)</f>
        <v>0</v>
      </c>
      <c r="I34" s="26"/>
      <c r="J34" s="67" t="s">
        <v>165</v>
      </c>
      <c r="K34" s="45">
        <f>SUM(K29:K33)</f>
        <v>610</v>
      </c>
      <c r="L34" s="108">
        <f>SUM(L29:L33)</f>
        <v>0</v>
      </c>
      <c r="M34" s="2"/>
      <c r="N34" s="67"/>
      <c r="O34" s="45"/>
      <c r="P34" s="129"/>
      <c r="Q34" s="26"/>
      <c r="R34" s="67"/>
      <c r="S34" s="45"/>
      <c r="T34" s="108"/>
      <c r="U34" s="46"/>
      <c r="V34" s="47"/>
      <c r="W34" s="109"/>
      <c r="X34" s="48"/>
      <c r="Y34" s="26"/>
      <c r="Z34" s="67" t="s">
        <v>165</v>
      </c>
      <c r="AA34" s="45">
        <f>SUM(AA29:AA33)</f>
        <v>80</v>
      </c>
      <c r="AB34" s="108">
        <f>SUM(AB29:AB33)</f>
        <v>0</v>
      </c>
      <c r="AC34" s="33"/>
    </row>
    <row r="35" spans="1:31" ht="15.95" customHeight="1" x14ac:dyDescent="0.15">
      <c r="A35" s="91" t="s">
        <v>290</v>
      </c>
      <c r="S35" s="61"/>
      <c r="T35" s="130"/>
      <c r="Y35" s="3"/>
      <c r="AA35" s="63"/>
      <c r="AB35" s="64" t="s">
        <v>455</v>
      </c>
      <c r="AC35" s="33"/>
    </row>
    <row r="36" spans="1:31" ht="15.95" customHeight="1" x14ac:dyDescent="0.15"/>
    <row r="37" spans="1:31" ht="15.95" customHeight="1" x14ac:dyDescent="0.15"/>
    <row r="38" spans="1:31" ht="15.95" customHeight="1" x14ac:dyDescent="0.15"/>
    <row r="39" spans="1:31" ht="15.95" customHeight="1" x14ac:dyDescent="0.15"/>
    <row r="40" spans="1:31" ht="15.95" customHeight="1" x14ac:dyDescent="0.15"/>
    <row r="41" spans="1:31" ht="15.95" customHeight="1" x14ac:dyDescent="0.15"/>
    <row r="42" spans="1:31" ht="15.95" customHeight="1" x14ac:dyDescent="0.15"/>
    <row r="43" spans="1:31" ht="15.95" customHeight="1" x14ac:dyDescent="0.15"/>
    <row r="44" spans="1:31" ht="15.95" customHeight="1" x14ac:dyDescent="0.15"/>
    <row r="45" spans="1:31" ht="15.95" customHeight="1" x14ac:dyDescent="0.15"/>
    <row r="46" spans="1:31" ht="15.95" customHeight="1" x14ac:dyDescent="0.15"/>
    <row r="47" spans="1:31" ht="15.95" customHeight="1" x14ac:dyDescent="0.15"/>
  </sheetData>
  <sheetProtection algorithmName="SHA-512" hashValue="h71jS6JXhhoX8Y5ZEszSulDZdqr+Ig4ZAOnv7HJlZfOq7Hzp1bvgJ981c4g0cE5d3V1Cf7E7IOYuErZNJ1+GWA==" saltValue="y4LCBwElpGI+3RiPZQtibA==" spinCount="100000" sheet="1" objects="1" scenarios="1"/>
  <phoneticPr fontId="2"/>
  <pageMargins left="0.31496062992125984" right="0" top="0.39370078740157483" bottom="0.19685039370078741" header="0.51181102362204722" footer="0.51181102362204722"/>
  <pageSetup paperSize="9" scale="91" orientation="landscape"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G35"/>
  <sheetViews>
    <sheetView zoomScaleNormal="100" workbookViewId="0">
      <selection activeCell="D7" sqref="D7"/>
    </sheetView>
  </sheetViews>
  <sheetFormatPr defaultRowHeight="13.5" x14ac:dyDescent="0.15"/>
  <cols>
    <col min="1" max="1" width="3.125" style="3" customWidth="1"/>
    <col min="2" max="2" width="7.125" style="12" customWidth="1"/>
    <col min="3" max="3" width="5.625" style="16" customWidth="1"/>
    <col min="4" max="4" width="6.625" style="17" customWidth="1"/>
    <col min="5" max="5" width="3.125" style="11" customWidth="1"/>
    <col min="6" max="6" width="7.125" style="12" customWidth="1"/>
    <col min="7" max="7" width="5.625" style="16" customWidth="1"/>
    <col min="8" max="8" width="6.625" style="17" customWidth="1"/>
    <col min="9" max="9" width="3.125" style="11" customWidth="1"/>
    <col min="10" max="10" width="7.125" style="12" customWidth="1"/>
    <col min="11" max="11" width="5.625" style="16" customWidth="1"/>
    <col min="12" max="12" width="6.625" style="17" customWidth="1"/>
    <col min="13" max="13" width="3.125" style="11" customWidth="1"/>
    <col min="14" max="14" width="7.125" style="12" customWidth="1"/>
    <col min="15" max="15" width="5.625" style="16" customWidth="1"/>
    <col min="16" max="16" width="6.625" style="18" customWidth="1"/>
    <col min="17" max="17" width="3.125" style="11" customWidth="1"/>
    <col min="18" max="18" width="7.125" style="12" customWidth="1"/>
    <col min="19" max="19" width="5.625" style="16" customWidth="1"/>
    <col min="20" max="20" width="6.625" style="18" customWidth="1"/>
    <col min="21" max="21" width="3.125" style="19" customWidth="1"/>
    <col min="22" max="22" width="7.125" style="16" customWidth="1"/>
    <col min="23" max="23" width="5.625" style="16" customWidth="1"/>
    <col min="24" max="24" width="6.625" style="18" customWidth="1"/>
    <col min="25" max="25" width="3.125" style="11" customWidth="1"/>
    <col min="26" max="26" width="7.125" style="12" customWidth="1"/>
    <col min="27" max="27" width="5.625" style="16" customWidth="1"/>
    <col min="28" max="28" width="6.625" style="18" customWidth="1"/>
    <col min="29" max="29" width="2.625" style="20" customWidth="1"/>
    <col min="30" max="16384" width="9" style="21"/>
  </cols>
  <sheetData>
    <row r="1" spans="1:33" s="24" customFormat="1" ht="15" customHeight="1" x14ac:dyDescent="0.15">
      <c r="A1" s="3"/>
      <c r="B1" s="12"/>
      <c r="C1" s="16"/>
      <c r="D1" s="17"/>
      <c r="E1" s="11"/>
      <c r="F1" s="12"/>
      <c r="G1" s="16"/>
      <c r="H1" s="17"/>
      <c r="I1" s="11"/>
      <c r="J1" s="12"/>
      <c r="K1" s="16"/>
      <c r="L1" s="17"/>
      <c r="M1" s="11"/>
      <c r="N1" s="12"/>
      <c r="O1" s="16"/>
      <c r="P1" s="18"/>
      <c r="Q1" s="11"/>
      <c r="R1" s="12"/>
      <c r="S1" s="16"/>
      <c r="T1" s="18"/>
      <c r="U1" s="19"/>
      <c r="V1" s="16"/>
      <c r="W1" s="16"/>
      <c r="X1" s="18"/>
      <c r="Y1" s="11"/>
      <c r="Z1" s="12"/>
      <c r="AA1" s="16"/>
      <c r="AB1" s="192" t="s">
        <v>590</v>
      </c>
      <c r="AC1" s="23"/>
    </row>
    <row r="2" spans="1:33" ht="15" customHeight="1" x14ac:dyDescent="0.15">
      <c r="AB2" s="25" t="str">
        <f>松山1!AB2</f>
        <v>愛媛県部数表</v>
      </c>
    </row>
    <row r="3" spans="1:33" s="24" customFormat="1" ht="15" customHeight="1" x14ac:dyDescent="0.15">
      <c r="A3" s="3"/>
      <c r="B3" s="12"/>
      <c r="C3" s="16"/>
      <c r="D3" s="17"/>
      <c r="E3" s="11"/>
      <c r="F3" s="12"/>
      <c r="G3" s="16"/>
      <c r="H3" s="17"/>
      <c r="I3" s="11"/>
      <c r="J3" s="12"/>
      <c r="K3" s="16"/>
      <c r="L3" s="17"/>
      <c r="M3" s="11"/>
      <c r="N3" s="12"/>
      <c r="O3" s="16"/>
      <c r="P3" s="18"/>
      <c r="Q3" s="11"/>
      <c r="R3" s="12"/>
      <c r="S3" s="16"/>
      <c r="T3" s="18"/>
      <c r="U3" s="19"/>
      <c r="V3" s="16"/>
      <c r="W3" s="16"/>
      <c r="X3" s="18"/>
      <c r="Y3" s="11"/>
      <c r="Z3" s="12"/>
      <c r="AA3" s="16"/>
      <c r="AB3" s="22" t="s">
        <v>225</v>
      </c>
      <c r="AC3" s="23"/>
    </row>
    <row r="4" spans="1:33" ht="5.0999999999999996" customHeight="1" x14ac:dyDescent="0.15"/>
    <row r="5" spans="1:33" s="24" customFormat="1" ht="15.95" customHeight="1" x14ac:dyDescent="0.15">
      <c r="A5" s="30"/>
      <c r="B5" s="131" t="s">
        <v>104</v>
      </c>
      <c r="C5" s="142" t="s">
        <v>66</v>
      </c>
      <c r="D5" s="143" t="s">
        <v>67</v>
      </c>
      <c r="E5" s="10"/>
      <c r="F5" s="131" t="s">
        <v>68</v>
      </c>
      <c r="G5" s="142" t="s">
        <v>66</v>
      </c>
      <c r="H5" s="143" t="s">
        <v>67</v>
      </c>
      <c r="I5" s="10"/>
      <c r="J5" s="131" t="s">
        <v>69</v>
      </c>
      <c r="K5" s="142" t="s">
        <v>66</v>
      </c>
      <c r="L5" s="143" t="s">
        <v>67</v>
      </c>
      <c r="M5" s="10"/>
      <c r="N5" s="131" t="s">
        <v>70</v>
      </c>
      <c r="O5" s="142" t="s">
        <v>66</v>
      </c>
      <c r="P5" s="144" t="s">
        <v>67</v>
      </c>
      <c r="Q5" s="10"/>
      <c r="R5" s="131" t="s">
        <v>71</v>
      </c>
      <c r="S5" s="142" t="s">
        <v>66</v>
      </c>
      <c r="T5" s="144" t="s">
        <v>67</v>
      </c>
      <c r="U5" s="31"/>
      <c r="V5" s="132"/>
      <c r="W5" s="142" t="s">
        <v>66</v>
      </c>
      <c r="X5" s="144" t="s">
        <v>67</v>
      </c>
      <c r="Y5" s="10"/>
      <c r="Z5" s="131" t="s">
        <v>72</v>
      </c>
      <c r="AA5" s="142" t="s">
        <v>66</v>
      </c>
      <c r="AB5" s="144" t="s">
        <v>67</v>
      </c>
      <c r="AC5" s="240">
        <v>5</v>
      </c>
      <c r="AD5" s="9"/>
    </row>
    <row r="6" spans="1:33" s="24" customFormat="1" ht="15.95" customHeight="1" x14ac:dyDescent="0.15">
      <c r="A6" s="220"/>
      <c r="B6" s="239" t="s">
        <v>281</v>
      </c>
      <c r="C6" s="222"/>
      <c r="D6" s="223"/>
      <c r="E6" s="52"/>
      <c r="F6" s="53"/>
      <c r="G6" s="222"/>
      <c r="H6" s="223"/>
      <c r="I6" s="224"/>
      <c r="J6" s="120"/>
      <c r="K6" s="116" t="s">
        <v>282</v>
      </c>
      <c r="L6" s="242">
        <f>C14+G14+K14+O14+S14+AA14</f>
        <v>19940</v>
      </c>
      <c r="M6" s="52"/>
      <c r="N6" s="53"/>
      <c r="O6" s="116" t="s">
        <v>283</v>
      </c>
      <c r="P6" s="51">
        <f>D14+H14+L14+P14+T14+AB14</f>
        <v>0</v>
      </c>
      <c r="Q6" s="49"/>
      <c r="R6" s="50"/>
      <c r="S6" s="121"/>
      <c r="T6" s="122"/>
      <c r="U6" s="237"/>
      <c r="V6" s="237"/>
      <c r="W6" s="237"/>
      <c r="X6" s="237"/>
      <c r="Y6" s="237"/>
      <c r="Z6" s="237"/>
      <c r="AA6" s="237"/>
      <c r="AB6" s="238"/>
      <c r="AC6" s="33"/>
      <c r="AD6" s="9"/>
    </row>
    <row r="7" spans="1:33" ht="15.95" customHeight="1" x14ac:dyDescent="0.15">
      <c r="A7" s="34"/>
      <c r="B7" s="13" t="s">
        <v>508</v>
      </c>
      <c r="C7" s="59">
        <v>2260</v>
      </c>
      <c r="D7" s="14"/>
      <c r="E7" s="36"/>
      <c r="F7" s="13" t="s">
        <v>295</v>
      </c>
      <c r="G7" s="59">
        <v>1900</v>
      </c>
      <c r="H7" s="14"/>
      <c r="I7" s="34"/>
      <c r="J7" s="13" t="s">
        <v>295</v>
      </c>
      <c r="K7" s="59">
        <v>3700</v>
      </c>
      <c r="L7" s="14"/>
      <c r="M7" s="34"/>
      <c r="N7" s="13" t="s">
        <v>444</v>
      </c>
      <c r="O7" s="59">
        <v>850</v>
      </c>
      <c r="P7" s="14"/>
      <c r="Q7" s="34"/>
      <c r="R7" s="13" t="s">
        <v>409</v>
      </c>
      <c r="S7" s="59">
        <v>110</v>
      </c>
      <c r="T7" s="14"/>
      <c r="U7" s="110"/>
      <c r="V7" s="111"/>
      <c r="W7" s="111"/>
      <c r="X7" s="14"/>
      <c r="Y7" s="36"/>
      <c r="Z7" s="13" t="s">
        <v>445</v>
      </c>
      <c r="AA7" s="59">
        <v>260</v>
      </c>
      <c r="AB7" s="14"/>
      <c r="AC7" s="33" t="s">
        <v>284</v>
      </c>
      <c r="AE7" s="307"/>
      <c r="AF7" s="307"/>
      <c r="AG7" s="307"/>
    </row>
    <row r="8" spans="1:33" ht="15.95" customHeight="1" x14ac:dyDescent="0.15">
      <c r="A8" s="34"/>
      <c r="B8" s="13"/>
      <c r="C8" s="35"/>
      <c r="D8" s="14"/>
      <c r="E8" s="36"/>
      <c r="F8" s="13"/>
      <c r="G8" s="35"/>
      <c r="H8" s="14"/>
      <c r="I8" s="34"/>
      <c r="J8" s="13"/>
      <c r="K8" s="35"/>
      <c r="L8" s="14"/>
      <c r="M8" s="36"/>
      <c r="N8" s="13"/>
      <c r="O8" s="35"/>
      <c r="P8" s="14"/>
      <c r="Q8" s="36"/>
      <c r="R8" s="13"/>
      <c r="S8" s="35"/>
      <c r="T8" s="14"/>
      <c r="U8" s="110"/>
      <c r="V8" s="111"/>
      <c r="W8" s="111"/>
      <c r="X8" s="14"/>
      <c r="Y8" s="36"/>
      <c r="Z8" s="13" t="s">
        <v>395</v>
      </c>
      <c r="AA8" s="35">
        <v>120</v>
      </c>
      <c r="AB8" s="14"/>
      <c r="AC8" s="33" t="s">
        <v>285</v>
      </c>
      <c r="AG8" s="307"/>
    </row>
    <row r="9" spans="1:33" ht="15.95" customHeight="1" x14ac:dyDescent="0.15">
      <c r="A9" s="34"/>
      <c r="B9" s="13"/>
      <c r="C9" s="35"/>
      <c r="D9" s="14"/>
      <c r="E9" s="36"/>
      <c r="F9" s="13" t="s">
        <v>296</v>
      </c>
      <c r="G9" s="35">
        <v>1100</v>
      </c>
      <c r="H9" s="14"/>
      <c r="I9" s="34"/>
      <c r="J9" s="13" t="s">
        <v>587</v>
      </c>
      <c r="K9" s="35">
        <v>2000</v>
      </c>
      <c r="L9" s="14"/>
      <c r="M9" s="34"/>
      <c r="N9" s="13" t="s">
        <v>527</v>
      </c>
      <c r="O9" s="35">
        <v>50</v>
      </c>
      <c r="P9" s="14"/>
      <c r="Q9" s="34"/>
      <c r="R9" s="13" t="s">
        <v>400</v>
      </c>
      <c r="S9" s="35">
        <v>120</v>
      </c>
      <c r="T9" s="14"/>
      <c r="U9" s="110"/>
      <c r="V9" s="111"/>
      <c r="W9" s="111"/>
      <c r="X9" s="14"/>
      <c r="Y9" s="36"/>
      <c r="Z9" s="13" t="s">
        <v>587</v>
      </c>
      <c r="AA9" s="35">
        <v>340</v>
      </c>
      <c r="AB9" s="14"/>
      <c r="AC9" s="33" t="s">
        <v>286</v>
      </c>
      <c r="AF9" s="307"/>
    </row>
    <row r="10" spans="1:33" ht="15.95" customHeight="1" x14ac:dyDescent="0.15">
      <c r="A10" s="34"/>
      <c r="B10" s="13" t="s">
        <v>444</v>
      </c>
      <c r="C10" s="35">
        <v>1960</v>
      </c>
      <c r="D10" s="14"/>
      <c r="E10" s="36"/>
      <c r="F10" s="13" t="s">
        <v>406</v>
      </c>
      <c r="G10" s="35">
        <v>400</v>
      </c>
      <c r="H10" s="14"/>
      <c r="I10" s="34"/>
      <c r="J10" s="13" t="s">
        <v>588</v>
      </c>
      <c r="K10" s="35">
        <v>400</v>
      </c>
      <c r="L10" s="14"/>
      <c r="M10" s="36"/>
      <c r="N10" s="13" t="s">
        <v>528</v>
      </c>
      <c r="O10" s="35">
        <v>70</v>
      </c>
      <c r="P10" s="14"/>
      <c r="Q10" s="36"/>
      <c r="R10" s="13" t="s">
        <v>440</v>
      </c>
      <c r="S10" s="35">
        <v>20</v>
      </c>
      <c r="T10" s="14"/>
      <c r="U10" s="110"/>
      <c r="V10" s="111"/>
      <c r="W10" s="111"/>
      <c r="X10" s="14"/>
      <c r="Y10" s="36"/>
      <c r="Z10" s="13" t="s">
        <v>528</v>
      </c>
      <c r="AA10" s="35">
        <v>40</v>
      </c>
      <c r="AB10" s="14"/>
      <c r="AC10" s="33" t="s">
        <v>287</v>
      </c>
    </row>
    <row r="11" spans="1:33" ht="15.95" customHeight="1" x14ac:dyDescent="0.15">
      <c r="A11" s="34"/>
      <c r="B11" s="13" t="s">
        <v>535</v>
      </c>
      <c r="C11" s="35">
        <v>1050</v>
      </c>
      <c r="D11" s="268"/>
      <c r="E11" s="36"/>
      <c r="F11" s="13"/>
      <c r="G11" s="35"/>
      <c r="H11" s="268"/>
      <c r="I11" s="34"/>
      <c r="J11" s="13"/>
      <c r="K11" s="35"/>
      <c r="L11" s="268"/>
      <c r="M11" s="36"/>
      <c r="N11" s="13"/>
      <c r="O11" s="35"/>
      <c r="P11" s="268"/>
      <c r="Q11" s="36"/>
      <c r="R11" s="13"/>
      <c r="S11" s="35"/>
      <c r="T11" s="14"/>
      <c r="U11" s="110"/>
      <c r="V11" s="111"/>
      <c r="W11" s="111"/>
      <c r="X11" s="14"/>
      <c r="Y11" s="36"/>
      <c r="Z11" s="13"/>
      <c r="AA11" s="35"/>
      <c r="AB11" s="14"/>
      <c r="AC11" s="33" t="s">
        <v>275</v>
      </c>
    </row>
    <row r="12" spans="1:33" ht="15.95" customHeight="1" x14ac:dyDescent="0.15">
      <c r="A12" s="34"/>
      <c r="B12" s="13" t="s">
        <v>509</v>
      </c>
      <c r="C12" s="35">
        <v>1420</v>
      </c>
      <c r="D12" s="14"/>
      <c r="E12" s="34"/>
      <c r="F12" s="13" t="s">
        <v>297</v>
      </c>
      <c r="G12" s="35">
        <v>700</v>
      </c>
      <c r="H12" s="14"/>
      <c r="I12" s="34"/>
      <c r="J12" s="13" t="s">
        <v>589</v>
      </c>
      <c r="K12" s="35">
        <v>700</v>
      </c>
      <c r="L12" s="14"/>
      <c r="M12" s="34"/>
      <c r="N12" s="13" t="s">
        <v>297</v>
      </c>
      <c r="O12" s="35">
        <v>210</v>
      </c>
      <c r="P12" s="14"/>
      <c r="Q12" s="34"/>
      <c r="R12" s="13" t="s">
        <v>439</v>
      </c>
      <c r="S12" s="35">
        <v>50</v>
      </c>
      <c r="T12" s="14"/>
      <c r="U12" s="110"/>
      <c r="V12" s="111"/>
      <c r="W12" s="111"/>
      <c r="X12" s="14"/>
      <c r="Y12" s="110"/>
      <c r="Z12" s="190" t="s">
        <v>268</v>
      </c>
      <c r="AA12" s="190">
        <v>90</v>
      </c>
      <c r="AB12" s="14"/>
      <c r="AC12" s="33"/>
      <c r="AE12" s="307"/>
      <c r="AF12" s="307"/>
    </row>
    <row r="13" spans="1:33" ht="15.95" customHeight="1" x14ac:dyDescent="0.15">
      <c r="A13" s="43"/>
      <c r="B13" s="66"/>
      <c r="C13" s="72"/>
      <c r="D13" s="73"/>
      <c r="E13" s="71"/>
      <c r="F13" s="66"/>
      <c r="G13" s="72"/>
      <c r="H13" s="73"/>
      <c r="I13" s="43"/>
      <c r="J13" s="66"/>
      <c r="K13" s="72"/>
      <c r="L13" s="73"/>
      <c r="M13" s="71"/>
      <c r="N13" s="66"/>
      <c r="O13" s="72"/>
      <c r="P13" s="73"/>
      <c r="Q13" s="71"/>
      <c r="R13" s="66" t="s">
        <v>268</v>
      </c>
      <c r="S13" s="72">
        <v>20</v>
      </c>
      <c r="T13" s="73"/>
      <c r="U13" s="112"/>
      <c r="V13" s="113"/>
      <c r="W13" s="113"/>
      <c r="X13" s="73"/>
      <c r="Y13" s="71"/>
      <c r="Z13" s="66"/>
      <c r="AA13" s="72"/>
      <c r="AB13" s="73"/>
      <c r="AC13" s="33" t="s">
        <v>134</v>
      </c>
    </row>
    <row r="14" spans="1:33" ht="15.95" customHeight="1" x14ac:dyDescent="0.15">
      <c r="A14" s="26"/>
      <c r="B14" s="271" t="s">
        <v>349</v>
      </c>
      <c r="C14" s="45">
        <f>SUM(C7:C13)</f>
        <v>6690</v>
      </c>
      <c r="D14" s="78">
        <f>SUM(D7:D13)</f>
        <v>0</v>
      </c>
      <c r="E14" s="26"/>
      <c r="F14" s="271" t="s">
        <v>349</v>
      </c>
      <c r="G14" s="45">
        <f>SUM(G7:G13)</f>
        <v>4100</v>
      </c>
      <c r="H14" s="78">
        <f>SUM(H7:H13)</f>
        <v>0</v>
      </c>
      <c r="I14" s="26"/>
      <c r="J14" s="271" t="s">
        <v>349</v>
      </c>
      <c r="K14" s="45">
        <f>SUM(K7:K13)</f>
        <v>6800</v>
      </c>
      <c r="L14" s="78">
        <f>SUM(L7:L13)</f>
        <v>0</v>
      </c>
      <c r="M14" s="26"/>
      <c r="N14" s="271" t="s">
        <v>349</v>
      </c>
      <c r="O14" s="45">
        <f>SUM(O7:O13)</f>
        <v>1180</v>
      </c>
      <c r="P14" s="78">
        <f>SUM(P7:P13)</f>
        <v>0</v>
      </c>
      <c r="Q14" s="26"/>
      <c r="R14" s="271" t="s">
        <v>349</v>
      </c>
      <c r="S14" s="45">
        <f>SUM(S7:S13)</f>
        <v>320</v>
      </c>
      <c r="T14" s="78">
        <f>SUM(T7:T13)</f>
        <v>0</v>
      </c>
      <c r="U14" s="69"/>
      <c r="V14" s="271"/>
      <c r="W14" s="70"/>
      <c r="X14" s="15"/>
      <c r="Y14" s="26"/>
      <c r="Z14" s="271" t="s">
        <v>349</v>
      </c>
      <c r="AA14" s="45">
        <f>SUM(AA7:AA13)</f>
        <v>850</v>
      </c>
      <c r="AB14" s="78">
        <f>SUM(AB7:AB13)</f>
        <v>0</v>
      </c>
      <c r="AC14" s="33" t="s">
        <v>135</v>
      </c>
    </row>
    <row r="15" spans="1:33" ht="15.95" customHeight="1" x14ac:dyDescent="0.15">
      <c r="A15" s="220"/>
      <c r="B15" s="239" t="s">
        <v>126</v>
      </c>
      <c r="C15" s="222"/>
      <c r="D15" s="223"/>
      <c r="E15" s="52"/>
      <c r="F15" s="53"/>
      <c r="G15" s="222"/>
      <c r="H15" s="223"/>
      <c r="I15" s="224"/>
      <c r="J15" s="120"/>
      <c r="K15" s="116" t="s">
        <v>158</v>
      </c>
      <c r="L15" s="242">
        <f>C23+G23+K23+O23+S23+AA23</f>
        <v>23040</v>
      </c>
      <c r="M15" s="52"/>
      <c r="N15" s="53"/>
      <c r="O15" s="116" t="s">
        <v>159</v>
      </c>
      <c r="P15" s="51">
        <f>D23+H23+L23+P23+T23+AB23</f>
        <v>0</v>
      </c>
      <c r="Q15" s="49"/>
      <c r="R15" s="50"/>
      <c r="S15" s="121"/>
      <c r="T15" s="122"/>
      <c r="U15" s="237"/>
      <c r="V15" s="237"/>
      <c r="W15" s="237"/>
      <c r="X15" s="237"/>
      <c r="Y15" s="237"/>
      <c r="Z15" s="237"/>
      <c r="AA15" s="237"/>
      <c r="AB15" s="238"/>
      <c r="AC15" s="33" t="s">
        <v>136</v>
      </c>
    </row>
    <row r="16" spans="1:33" ht="15.95" customHeight="1" x14ac:dyDescent="0.15">
      <c r="A16" s="54"/>
      <c r="B16" s="13" t="s">
        <v>128</v>
      </c>
      <c r="C16" s="35">
        <v>2530</v>
      </c>
      <c r="D16" s="74"/>
      <c r="E16" s="296"/>
      <c r="F16" s="68" t="s">
        <v>127</v>
      </c>
      <c r="G16" s="68">
        <v>600</v>
      </c>
      <c r="H16" s="74"/>
      <c r="I16" s="54"/>
      <c r="J16" s="65"/>
      <c r="K16" s="68"/>
      <c r="L16" s="74"/>
      <c r="M16" s="36"/>
      <c r="N16" s="13" t="s">
        <v>485</v>
      </c>
      <c r="O16" s="35">
        <v>350</v>
      </c>
      <c r="P16" s="14"/>
      <c r="Q16" s="54"/>
      <c r="R16" s="65"/>
      <c r="S16" s="68"/>
      <c r="T16" s="74"/>
      <c r="U16" s="110"/>
      <c r="V16" s="111"/>
      <c r="W16" s="111"/>
      <c r="X16" s="14"/>
      <c r="Y16" s="54"/>
      <c r="Z16" s="65"/>
      <c r="AA16" s="68"/>
      <c r="AB16" s="74"/>
      <c r="AC16" s="33" t="s">
        <v>125</v>
      </c>
      <c r="AE16" s="307"/>
      <c r="AF16" s="307"/>
    </row>
    <row r="17" spans="1:32" ht="15.95" customHeight="1" x14ac:dyDescent="0.15">
      <c r="A17" s="34"/>
      <c r="B17" s="13" t="s">
        <v>294</v>
      </c>
      <c r="C17" s="35">
        <v>4100</v>
      </c>
      <c r="D17" s="14"/>
      <c r="E17" s="34"/>
      <c r="F17" s="13" t="s">
        <v>84</v>
      </c>
      <c r="G17" s="35">
        <v>600</v>
      </c>
      <c r="H17" s="14"/>
      <c r="I17" s="34"/>
      <c r="J17" s="13" t="s">
        <v>293</v>
      </c>
      <c r="K17" s="302">
        <v>3200</v>
      </c>
      <c r="L17" s="14"/>
      <c r="M17" s="34"/>
      <c r="N17" s="13" t="s">
        <v>128</v>
      </c>
      <c r="O17" s="35">
        <v>600</v>
      </c>
      <c r="P17" s="14"/>
      <c r="Q17" s="34"/>
      <c r="R17" s="13" t="s">
        <v>438</v>
      </c>
      <c r="S17" s="35">
        <v>100</v>
      </c>
      <c r="T17" s="14"/>
      <c r="U17" s="110"/>
      <c r="V17" s="111"/>
      <c r="W17" s="111"/>
      <c r="X17" s="14"/>
      <c r="Y17" s="36"/>
      <c r="Z17" s="13" t="s">
        <v>368</v>
      </c>
      <c r="AA17" s="302">
        <v>440</v>
      </c>
      <c r="AB17" s="14"/>
      <c r="AC17" s="33"/>
      <c r="AE17" s="307"/>
    </row>
    <row r="18" spans="1:32" ht="15.95" customHeight="1" x14ac:dyDescent="0.15">
      <c r="A18" s="34"/>
      <c r="B18" s="13" t="s">
        <v>130</v>
      </c>
      <c r="C18" s="35">
        <v>1860</v>
      </c>
      <c r="D18" s="14"/>
      <c r="E18" s="36"/>
      <c r="F18" s="65" t="s">
        <v>87</v>
      </c>
      <c r="G18" s="35">
        <v>1550</v>
      </c>
      <c r="H18" s="14"/>
      <c r="I18" s="34"/>
      <c r="J18" s="13"/>
      <c r="K18" s="302"/>
      <c r="L18" s="14"/>
      <c r="M18" s="34"/>
      <c r="N18" s="39" t="s">
        <v>87</v>
      </c>
      <c r="O18" s="35">
        <v>200</v>
      </c>
      <c r="P18" s="14"/>
      <c r="Q18" s="36"/>
      <c r="R18" s="13"/>
      <c r="S18" s="302"/>
      <c r="T18" s="14"/>
      <c r="U18" s="110"/>
      <c r="V18" s="111"/>
      <c r="W18" s="111"/>
      <c r="X18" s="14"/>
      <c r="Y18" s="34"/>
      <c r="Z18" s="13"/>
      <c r="AA18" s="302"/>
      <c r="AB18" s="14"/>
      <c r="AC18" s="33" t="s">
        <v>1</v>
      </c>
      <c r="AE18" s="307"/>
      <c r="AF18" s="307"/>
    </row>
    <row r="19" spans="1:32" ht="15.95" customHeight="1" x14ac:dyDescent="0.15">
      <c r="A19" s="34"/>
      <c r="B19" s="13"/>
      <c r="C19" s="304"/>
      <c r="D19" s="14"/>
      <c r="E19" s="36"/>
      <c r="F19" s="13" t="s">
        <v>131</v>
      </c>
      <c r="G19" s="35">
        <v>800</v>
      </c>
      <c r="H19" s="14"/>
      <c r="I19" s="36"/>
      <c r="J19" s="65"/>
      <c r="K19" s="302"/>
      <c r="L19" s="14"/>
      <c r="M19" s="36"/>
      <c r="N19" s="13" t="s">
        <v>88</v>
      </c>
      <c r="O19" s="35">
        <v>250</v>
      </c>
      <c r="P19" s="14"/>
      <c r="Q19" s="36"/>
      <c r="R19" s="13"/>
      <c r="S19" s="302"/>
      <c r="T19" s="14"/>
      <c r="U19" s="110"/>
      <c r="V19" s="111"/>
      <c r="W19" s="111"/>
      <c r="X19" s="14"/>
      <c r="Y19" s="36"/>
      <c r="Z19" s="65"/>
      <c r="AA19" s="302"/>
      <c r="AB19" s="14"/>
      <c r="AC19" s="33" t="s">
        <v>2</v>
      </c>
    </row>
    <row r="20" spans="1:32" ht="15.95" customHeight="1" x14ac:dyDescent="0.15">
      <c r="A20" s="34"/>
      <c r="B20" s="13"/>
      <c r="C20" s="35"/>
      <c r="D20" s="14"/>
      <c r="E20" s="34"/>
      <c r="F20" s="65" t="s">
        <v>132</v>
      </c>
      <c r="G20" s="35">
        <v>400</v>
      </c>
      <c r="H20" s="14"/>
      <c r="I20" s="36"/>
      <c r="J20" s="13"/>
      <c r="K20" s="35"/>
      <c r="L20" s="14"/>
      <c r="M20" s="36"/>
      <c r="N20" s="39"/>
      <c r="O20" s="35"/>
      <c r="P20" s="14"/>
      <c r="Q20" s="34"/>
      <c r="R20" s="13"/>
      <c r="S20" s="35"/>
      <c r="T20" s="14"/>
      <c r="U20" s="110"/>
      <c r="V20" s="111"/>
      <c r="W20" s="111"/>
      <c r="X20" s="14"/>
      <c r="Y20" s="36"/>
      <c r="Z20" s="13"/>
      <c r="AA20" s="35"/>
      <c r="AB20" s="14"/>
      <c r="AC20" s="33" t="s">
        <v>125</v>
      </c>
      <c r="AF20" s="307"/>
    </row>
    <row r="21" spans="1:32" ht="15.95" customHeight="1" x14ac:dyDescent="0.15">
      <c r="A21" s="34"/>
      <c r="B21" s="13"/>
      <c r="C21" s="304"/>
      <c r="D21" s="14"/>
      <c r="E21" s="36"/>
      <c r="F21" s="13" t="s">
        <v>133</v>
      </c>
      <c r="G21" s="35">
        <v>900</v>
      </c>
      <c r="H21" s="14"/>
      <c r="I21" s="36"/>
      <c r="J21" s="65" t="s">
        <v>485</v>
      </c>
      <c r="K21" s="35">
        <v>2250</v>
      </c>
      <c r="L21" s="14"/>
      <c r="M21" s="36"/>
      <c r="N21" s="13"/>
      <c r="O21" s="35"/>
      <c r="P21" s="14"/>
      <c r="Q21" s="36"/>
      <c r="R21" s="65" t="s">
        <v>485</v>
      </c>
      <c r="S21" s="35">
        <v>60</v>
      </c>
      <c r="T21" s="14"/>
      <c r="U21" s="110"/>
      <c r="V21" s="111"/>
      <c r="W21" s="111"/>
      <c r="X21" s="14"/>
      <c r="Y21" s="36"/>
      <c r="Z21" s="65" t="s">
        <v>485</v>
      </c>
      <c r="AA21" s="35">
        <v>190</v>
      </c>
      <c r="AB21" s="14"/>
      <c r="AC21" s="33"/>
      <c r="AF21" s="307"/>
    </row>
    <row r="22" spans="1:32" ht="15.95" customHeight="1" x14ac:dyDescent="0.15">
      <c r="A22" s="43"/>
      <c r="B22" s="39" t="s">
        <v>267</v>
      </c>
      <c r="C22" s="35">
        <v>980</v>
      </c>
      <c r="D22" s="14"/>
      <c r="E22" s="43"/>
      <c r="F22" s="39" t="s">
        <v>369</v>
      </c>
      <c r="G22" s="35">
        <v>430</v>
      </c>
      <c r="H22" s="14"/>
      <c r="I22" s="43"/>
      <c r="J22" s="39" t="s">
        <v>267</v>
      </c>
      <c r="K22" s="35">
        <v>500</v>
      </c>
      <c r="L22" s="14"/>
      <c r="M22" s="36"/>
      <c r="N22" s="39" t="s">
        <v>457</v>
      </c>
      <c r="O22" s="35">
        <v>70</v>
      </c>
      <c r="P22" s="14"/>
      <c r="Q22" s="43"/>
      <c r="R22" s="39" t="s">
        <v>369</v>
      </c>
      <c r="S22" s="35">
        <v>10</v>
      </c>
      <c r="T22" s="14"/>
      <c r="U22" s="112"/>
      <c r="V22" s="113"/>
      <c r="W22" s="113"/>
      <c r="X22" s="73"/>
      <c r="Y22" s="36"/>
      <c r="Z22" s="39" t="s">
        <v>369</v>
      </c>
      <c r="AA22" s="35">
        <v>70</v>
      </c>
      <c r="AB22" s="14"/>
      <c r="AC22" s="33"/>
      <c r="AE22" s="307"/>
    </row>
    <row r="23" spans="1:32" ht="15.95" customHeight="1" x14ac:dyDescent="0.15">
      <c r="A23" s="26"/>
      <c r="B23" s="271" t="s">
        <v>349</v>
      </c>
      <c r="C23" s="45">
        <f>SUM(C16:C22)</f>
        <v>9470</v>
      </c>
      <c r="D23" s="78">
        <f>SUM(D16:D22)</f>
        <v>0</v>
      </c>
      <c r="E23" s="26"/>
      <c r="F23" s="271" t="s">
        <v>349</v>
      </c>
      <c r="G23" s="45">
        <f>SUM(G16:G22)</f>
        <v>5280</v>
      </c>
      <c r="H23" s="78">
        <f>SUM(H16:H22)</f>
        <v>0</v>
      </c>
      <c r="I23" s="26"/>
      <c r="J23" s="271" t="s">
        <v>349</v>
      </c>
      <c r="K23" s="45">
        <f>SUM(K16:K22)</f>
        <v>5950</v>
      </c>
      <c r="L23" s="78">
        <f>SUM(L16:L22)</f>
        <v>0</v>
      </c>
      <c r="M23" s="26"/>
      <c r="N23" s="271" t="s">
        <v>349</v>
      </c>
      <c r="O23" s="45">
        <f>SUM(O16:O22)</f>
        <v>1470</v>
      </c>
      <c r="P23" s="78">
        <f>SUM(P16:P22)</f>
        <v>0</v>
      </c>
      <c r="Q23" s="26"/>
      <c r="R23" s="271" t="s">
        <v>349</v>
      </c>
      <c r="S23" s="45">
        <f>SUM(S16:S22)</f>
        <v>170</v>
      </c>
      <c r="T23" s="78">
        <f>SUM(T16:T22)</f>
        <v>0</v>
      </c>
      <c r="U23" s="69"/>
      <c r="V23" s="70"/>
      <c r="W23" s="70"/>
      <c r="X23" s="15"/>
      <c r="Y23" s="26"/>
      <c r="Z23" s="271" t="s">
        <v>349</v>
      </c>
      <c r="AA23" s="45">
        <f>SUM(AA16:AA22)</f>
        <v>700</v>
      </c>
      <c r="AB23" s="78">
        <f>SUM(AB16:AB22)</f>
        <v>0</v>
      </c>
      <c r="AC23" s="33"/>
    </row>
    <row r="24" spans="1:32" ht="15.95" customHeight="1" x14ac:dyDescent="0.15">
      <c r="A24" s="220"/>
      <c r="B24" s="239" t="s">
        <v>137</v>
      </c>
      <c r="C24" s="222"/>
      <c r="D24" s="223"/>
      <c r="E24" s="52"/>
      <c r="F24" s="53"/>
      <c r="G24" s="222"/>
      <c r="H24" s="223"/>
      <c r="I24" s="224"/>
      <c r="J24" s="120"/>
      <c r="K24" s="116" t="s">
        <v>160</v>
      </c>
      <c r="L24" s="242">
        <f>C34+G34+K34+O34+S34+W34+AA34</f>
        <v>20780</v>
      </c>
      <c r="M24" s="52"/>
      <c r="N24" s="53"/>
      <c r="O24" s="116" t="s">
        <v>161</v>
      </c>
      <c r="P24" s="51">
        <f>D34+H34+L34+P34+T34+X34+AB34</f>
        <v>0</v>
      </c>
      <c r="Q24" s="49"/>
      <c r="R24" s="50"/>
      <c r="S24" s="121"/>
      <c r="T24" s="122"/>
      <c r="U24" s="237"/>
      <c r="V24" s="237"/>
      <c r="W24" s="237"/>
      <c r="X24" s="237"/>
      <c r="Y24" s="237"/>
      <c r="Z24" s="237"/>
      <c r="AA24" s="237"/>
      <c r="AB24" s="238"/>
      <c r="AC24" s="33"/>
    </row>
    <row r="25" spans="1:32" ht="15.95" customHeight="1" x14ac:dyDescent="0.15">
      <c r="A25" s="54"/>
      <c r="B25" s="55" t="s">
        <v>543</v>
      </c>
      <c r="C25" s="56">
        <v>1610</v>
      </c>
      <c r="D25" s="57"/>
      <c r="E25" s="58"/>
      <c r="F25" s="55" t="s">
        <v>446</v>
      </c>
      <c r="G25" s="56">
        <v>1000</v>
      </c>
      <c r="H25" s="57"/>
      <c r="I25" s="58"/>
      <c r="J25" s="55" t="s">
        <v>481</v>
      </c>
      <c r="K25" s="56">
        <v>300</v>
      </c>
      <c r="L25" s="57"/>
      <c r="M25" s="58"/>
      <c r="N25" s="55" t="s">
        <v>85</v>
      </c>
      <c r="O25" s="56">
        <v>250</v>
      </c>
      <c r="P25" s="57"/>
      <c r="Q25" s="54"/>
      <c r="R25" s="55" t="s">
        <v>482</v>
      </c>
      <c r="S25" s="56">
        <v>10</v>
      </c>
      <c r="T25" s="57"/>
      <c r="U25" s="110"/>
      <c r="V25" s="111"/>
      <c r="W25" s="111"/>
      <c r="X25" s="14"/>
      <c r="Y25" s="58"/>
      <c r="Z25" s="55" t="s">
        <v>482</v>
      </c>
      <c r="AA25" s="56">
        <v>30</v>
      </c>
      <c r="AB25" s="57"/>
      <c r="AC25" s="33"/>
      <c r="AE25" s="307"/>
    </row>
    <row r="26" spans="1:32" ht="15.95" customHeight="1" x14ac:dyDescent="0.15">
      <c r="A26" s="34"/>
      <c r="B26" s="13"/>
      <c r="C26" s="35"/>
      <c r="D26" s="14"/>
      <c r="E26" s="34"/>
      <c r="F26" s="13" t="s">
        <v>85</v>
      </c>
      <c r="G26" s="35">
        <v>850</v>
      </c>
      <c r="H26" s="14"/>
      <c r="I26" s="34"/>
      <c r="J26" s="13" t="s">
        <v>486</v>
      </c>
      <c r="K26" s="35">
        <v>900</v>
      </c>
      <c r="L26" s="14"/>
      <c r="M26" s="34"/>
      <c r="N26" s="13" t="s">
        <v>0</v>
      </c>
      <c r="O26" s="35">
        <v>750</v>
      </c>
      <c r="P26" s="14"/>
      <c r="Q26" s="34"/>
      <c r="R26" s="13" t="s">
        <v>487</v>
      </c>
      <c r="S26" s="35">
        <v>50</v>
      </c>
      <c r="T26" s="14"/>
      <c r="U26" s="110"/>
      <c r="V26" s="111"/>
      <c r="W26" s="111"/>
      <c r="X26" s="14"/>
      <c r="Y26" s="34"/>
      <c r="Z26" s="13" t="s">
        <v>488</v>
      </c>
      <c r="AA26" s="35">
        <v>210</v>
      </c>
      <c r="AB26" s="14"/>
      <c r="AC26" s="33"/>
    </row>
    <row r="27" spans="1:32" ht="15.95" customHeight="1" x14ac:dyDescent="0.15">
      <c r="A27" s="34"/>
      <c r="B27" s="13"/>
      <c r="C27" s="35"/>
      <c r="D27" s="14"/>
      <c r="E27" s="34"/>
      <c r="F27" s="13" t="s">
        <v>86</v>
      </c>
      <c r="G27" s="35">
        <v>400</v>
      </c>
      <c r="H27" s="14"/>
      <c r="I27" s="36"/>
      <c r="J27" s="55" t="s">
        <v>542</v>
      </c>
      <c r="K27" s="35">
        <v>30</v>
      </c>
      <c r="L27" s="14"/>
      <c r="M27" s="36"/>
      <c r="N27" s="55" t="s">
        <v>542</v>
      </c>
      <c r="O27" s="35">
        <v>10</v>
      </c>
      <c r="P27" s="14"/>
      <c r="Q27" s="34"/>
      <c r="R27" s="55" t="s">
        <v>542</v>
      </c>
      <c r="S27" s="35">
        <v>10</v>
      </c>
      <c r="T27" s="14"/>
      <c r="U27" s="110"/>
      <c r="V27" s="111"/>
      <c r="W27" s="111"/>
      <c r="X27" s="14"/>
      <c r="Y27" s="36"/>
      <c r="Z27" s="55" t="s">
        <v>542</v>
      </c>
      <c r="AA27" s="35">
        <v>10</v>
      </c>
      <c r="AB27" s="14"/>
      <c r="AC27" s="33"/>
      <c r="AF27" s="307"/>
    </row>
    <row r="28" spans="1:32" ht="15.95" customHeight="1" x14ac:dyDescent="0.15">
      <c r="A28" s="34"/>
      <c r="B28" s="13" t="s">
        <v>555</v>
      </c>
      <c r="C28" s="59">
        <v>2770</v>
      </c>
      <c r="D28" s="14"/>
      <c r="E28" s="34"/>
      <c r="F28" s="13" t="s">
        <v>503</v>
      </c>
      <c r="G28" s="59">
        <v>230</v>
      </c>
      <c r="H28" s="14"/>
      <c r="I28" s="34"/>
      <c r="J28" s="13"/>
      <c r="K28" s="59"/>
      <c r="L28" s="14"/>
      <c r="M28" s="34"/>
      <c r="N28" s="55" t="s">
        <v>556</v>
      </c>
      <c r="O28" s="35">
        <v>10</v>
      </c>
      <c r="P28" s="14"/>
      <c r="Q28" s="34"/>
      <c r="R28" s="13"/>
      <c r="S28" s="59"/>
      <c r="T28" s="14"/>
      <c r="U28" s="34"/>
      <c r="V28" s="13"/>
      <c r="W28" s="59"/>
      <c r="X28" s="14"/>
      <c r="Y28" s="34"/>
      <c r="Z28" s="13"/>
      <c r="AA28" s="59"/>
      <c r="AB28" s="14"/>
      <c r="AC28" s="33"/>
      <c r="AE28" s="307"/>
    </row>
    <row r="29" spans="1:32" ht="15.95" customHeight="1" x14ac:dyDescent="0.15">
      <c r="A29" s="34"/>
      <c r="B29" s="13"/>
      <c r="C29" s="35"/>
      <c r="D29" s="14"/>
      <c r="E29" s="34"/>
      <c r="F29" s="13" t="s">
        <v>81</v>
      </c>
      <c r="G29" s="35">
        <v>450</v>
      </c>
      <c r="H29" s="14"/>
      <c r="I29" s="34"/>
      <c r="J29" s="13"/>
      <c r="K29" s="35"/>
      <c r="L29" s="14"/>
      <c r="M29" s="34"/>
      <c r="N29" s="13"/>
      <c r="O29" s="35"/>
      <c r="P29" s="14"/>
      <c r="Q29" s="34"/>
      <c r="R29" s="13"/>
      <c r="S29" s="35"/>
      <c r="T29" s="14"/>
      <c r="U29" s="34"/>
      <c r="V29" s="13"/>
      <c r="W29" s="35"/>
      <c r="X29" s="14"/>
      <c r="Y29" s="34"/>
      <c r="Z29" s="13"/>
      <c r="AA29" s="35"/>
      <c r="AB29" s="14"/>
    </row>
    <row r="30" spans="1:32" ht="15.95" customHeight="1" x14ac:dyDescent="0.15">
      <c r="A30" s="34"/>
      <c r="B30" s="13"/>
      <c r="C30" s="35"/>
      <c r="D30" s="14"/>
      <c r="E30" s="36"/>
      <c r="F30" s="13"/>
      <c r="G30" s="35"/>
      <c r="H30" s="14"/>
      <c r="I30" s="34"/>
      <c r="J30" s="13"/>
      <c r="K30" s="35"/>
      <c r="L30" s="14"/>
      <c r="M30" s="34"/>
      <c r="N30" s="13"/>
      <c r="O30" s="35"/>
      <c r="P30" s="14"/>
      <c r="Q30" s="36"/>
      <c r="R30" s="13"/>
      <c r="S30" s="35"/>
      <c r="T30" s="14"/>
      <c r="U30" s="110"/>
      <c r="V30" s="111"/>
      <c r="W30" s="111"/>
      <c r="X30" s="14"/>
      <c r="Y30" s="34"/>
      <c r="Z30" s="13"/>
      <c r="AA30" s="35"/>
      <c r="AB30" s="14"/>
    </row>
    <row r="31" spans="1:32" ht="15.95" customHeight="1" x14ac:dyDescent="0.15">
      <c r="A31" s="34"/>
      <c r="B31" s="13" t="s">
        <v>266</v>
      </c>
      <c r="C31" s="59">
        <v>2820</v>
      </c>
      <c r="D31" s="14"/>
      <c r="E31" s="34"/>
      <c r="F31" s="13"/>
      <c r="G31" s="59"/>
      <c r="H31" s="14"/>
      <c r="I31" s="34"/>
      <c r="J31" s="13" t="s">
        <v>382</v>
      </c>
      <c r="K31" s="59">
        <v>500</v>
      </c>
      <c r="L31" s="14"/>
      <c r="M31" s="34"/>
      <c r="N31" s="13" t="s">
        <v>382</v>
      </c>
      <c r="O31" s="59">
        <v>100</v>
      </c>
      <c r="P31" s="14"/>
      <c r="Q31" s="34"/>
      <c r="R31" s="13" t="s">
        <v>382</v>
      </c>
      <c r="S31" s="59">
        <v>20</v>
      </c>
      <c r="T31" s="14"/>
      <c r="U31" s="34"/>
      <c r="V31" s="13"/>
      <c r="W31" s="59"/>
      <c r="X31" s="14"/>
      <c r="Y31" s="34"/>
      <c r="Z31" s="13" t="s">
        <v>382</v>
      </c>
      <c r="AA31" s="59">
        <v>110</v>
      </c>
      <c r="AB31" s="14"/>
      <c r="AE31" s="307"/>
      <c r="AF31" s="307"/>
    </row>
    <row r="32" spans="1:32" ht="15.95" customHeight="1" x14ac:dyDescent="0.15">
      <c r="A32" s="34"/>
      <c r="B32" s="13" t="s">
        <v>546</v>
      </c>
      <c r="C32" s="59">
        <v>3360</v>
      </c>
      <c r="D32" s="14"/>
      <c r="E32" s="34"/>
      <c r="F32" s="13" t="s">
        <v>313</v>
      </c>
      <c r="G32" s="59">
        <v>1900</v>
      </c>
      <c r="H32" s="14"/>
      <c r="I32" s="34"/>
      <c r="J32" s="13" t="s">
        <v>547</v>
      </c>
      <c r="K32" s="59">
        <v>700</v>
      </c>
      <c r="L32" s="14"/>
      <c r="M32" s="34"/>
      <c r="N32" s="13" t="s">
        <v>548</v>
      </c>
      <c r="O32" s="59">
        <v>90</v>
      </c>
      <c r="P32" s="14"/>
      <c r="Q32" s="34"/>
      <c r="R32" s="13" t="s">
        <v>396</v>
      </c>
      <c r="S32" s="59">
        <v>30</v>
      </c>
      <c r="T32" s="14"/>
      <c r="U32" s="34"/>
      <c r="V32" s="13"/>
      <c r="W32" s="59"/>
      <c r="X32" s="14"/>
      <c r="Y32" s="34"/>
      <c r="Z32" s="13" t="s">
        <v>547</v>
      </c>
      <c r="AA32" s="59">
        <v>150</v>
      </c>
      <c r="AB32" s="14"/>
      <c r="AE32" s="307"/>
      <c r="AF32" s="307"/>
    </row>
    <row r="33" spans="1:31" ht="15.95" customHeight="1" x14ac:dyDescent="0.15">
      <c r="A33" s="38"/>
      <c r="B33" s="39"/>
      <c r="C33" s="60"/>
      <c r="D33" s="41"/>
      <c r="E33" s="42"/>
      <c r="F33" s="39" t="s">
        <v>314</v>
      </c>
      <c r="G33" s="60">
        <v>1100</v>
      </c>
      <c r="H33" s="41"/>
      <c r="I33" s="42"/>
      <c r="J33" s="39"/>
      <c r="K33" s="60"/>
      <c r="L33" s="41"/>
      <c r="M33" s="42"/>
      <c r="N33" s="39"/>
      <c r="O33" s="60"/>
      <c r="P33" s="41"/>
      <c r="Q33" s="42"/>
      <c r="R33" s="39" t="s">
        <v>397</v>
      </c>
      <c r="S33" s="60">
        <v>20</v>
      </c>
      <c r="T33" s="41"/>
      <c r="U33" s="112"/>
      <c r="V33" s="113"/>
      <c r="W33" s="113"/>
      <c r="X33" s="73"/>
      <c r="Y33" s="42"/>
      <c r="Z33" s="39"/>
      <c r="AA33" s="60"/>
      <c r="AB33" s="41"/>
      <c r="AE33" s="307"/>
    </row>
    <row r="34" spans="1:31" ht="15.95" customHeight="1" x14ac:dyDescent="0.15">
      <c r="A34" s="26"/>
      <c r="B34" s="67" t="s">
        <v>349</v>
      </c>
      <c r="C34" s="45">
        <f>SUM(C25:C33)</f>
        <v>10560</v>
      </c>
      <c r="D34" s="15">
        <f>SUM(D25:D33)</f>
        <v>0</v>
      </c>
      <c r="E34" s="26"/>
      <c r="F34" s="67" t="s">
        <v>349</v>
      </c>
      <c r="G34" s="45">
        <f>SUM(G25:G33)</f>
        <v>5930</v>
      </c>
      <c r="H34" s="15">
        <f>SUM(H25:H33)</f>
        <v>0</v>
      </c>
      <c r="I34" s="26"/>
      <c r="J34" s="67" t="s">
        <v>349</v>
      </c>
      <c r="K34" s="45">
        <f>SUM(K25:K33)</f>
        <v>2430</v>
      </c>
      <c r="L34" s="15">
        <f>SUM(L25:L33)</f>
        <v>0</v>
      </c>
      <c r="M34" s="26"/>
      <c r="N34" s="67" t="s">
        <v>349</v>
      </c>
      <c r="O34" s="45">
        <f>SUM(O25:O33)</f>
        <v>1210</v>
      </c>
      <c r="P34" s="15">
        <f>SUM(P25:P33)</f>
        <v>0</v>
      </c>
      <c r="Q34" s="26"/>
      <c r="R34" s="67" t="s">
        <v>349</v>
      </c>
      <c r="S34" s="45">
        <f>SUM(S25:S33)</f>
        <v>140</v>
      </c>
      <c r="T34" s="15">
        <f>SUM(T25:T33)</f>
        <v>0</v>
      </c>
      <c r="U34" s="46"/>
      <c r="V34" s="47"/>
      <c r="W34" s="47"/>
      <c r="X34" s="15"/>
      <c r="Y34" s="26"/>
      <c r="Z34" s="67" t="s">
        <v>349</v>
      </c>
      <c r="AA34" s="45">
        <f>SUM(AA25:AA33)</f>
        <v>510</v>
      </c>
      <c r="AB34" s="15">
        <f>SUM(AB25:AB33)</f>
        <v>0</v>
      </c>
      <c r="AC34" s="33"/>
    </row>
    <row r="35" spans="1:31" ht="15.95" customHeight="1" x14ac:dyDescent="0.15">
      <c r="A35" s="91" t="s">
        <v>289</v>
      </c>
      <c r="S35" s="61"/>
      <c r="Y35" s="3"/>
      <c r="AA35" s="63"/>
      <c r="AB35" s="64" t="s">
        <v>455</v>
      </c>
    </row>
  </sheetData>
  <sheetProtection algorithmName="SHA-512" hashValue="lnW2PmH2gxMOlMurP9vypZRgptO4bNrdXq7DYNuoxKRiAoNrr9a2Z8Z8nOVwE9ZqRwC80+QYjmcOhWMoZ223DQ==" saltValue="ovI3t/2l39fgejs+UqSZ1g==" spinCount="100000" sheet="1" objects="1" scenarios="1"/>
  <phoneticPr fontId="2"/>
  <pageMargins left="0.31496062992125984" right="0" top="0.39370078740157483" bottom="0.19685039370078741" header="0.51181102362204722" footer="0.51181102362204722"/>
  <pageSetup paperSize="9" scale="91" orientation="landscape"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F61"/>
  <sheetViews>
    <sheetView zoomScaleNormal="100" workbookViewId="0">
      <selection activeCell="D8" sqref="D8"/>
    </sheetView>
  </sheetViews>
  <sheetFormatPr defaultRowHeight="13.5" x14ac:dyDescent="0.15"/>
  <cols>
    <col min="1" max="1" width="3.125" style="3" customWidth="1"/>
    <col min="2" max="2" width="7.125" style="12" customWidth="1"/>
    <col min="3" max="3" width="5.625" style="16" customWidth="1"/>
    <col min="4" max="4" width="6.625" style="17" customWidth="1"/>
    <col min="5" max="5" width="3.125" style="11" customWidth="1"/>
    <col min="6" max="6" width="7.125" style="12" customWidth="1"/>
    <col min="7" max="7" width="5.625" style="16" customWidth="1"/>
    <col min="8" max="8" width="6.625" style="17" customWidth="1"/>
    <col min="9" max="9" width="3.125" style="11" customWidth="1"/>
    <col min="10" max="10" width="7.125" style="12" customWidth="1"/>
    <col min="11" max="11" width="5.625" style="16" customWidth="1"/>
    <col min="12" max="12" width="6.625" style="17" customWidth="1"/>
    <col min="13" max="13" width="3.125" style="11" customWidth="1"/>
    <col min="14" max="14" width="7.125" style="12" customWidth="1"/>
    <col min="15" max="15" width="5.625" style="16" customWidth="1"/>
    <col min="16" max="16" width="6.625" style="18" customWidth="1"/>
    <col min="17" max="17" width="3.125" style="11" customWidth="1"/>
    <col min="18" max="18" width="7.125" style="12" customWidth="1"/>
    <col min="19" max="19" width="5.625" style="16" customWidth="1"/>
    <col min="20" max="20" width="6.625" style="18" customWidth="1"/>
    <col min="21" max="21" width="3.125" style="19" customWidth="1"/>
    <col min="22" max="22" width="7.125" style="16" customWidth="1"/>
    <col min="23" max="23" width="5.625" style="16" customWidth="1"/>
    <col min="24" max="24" width="6.625" style="18" customWidth="1"/>
    <col min="25" max="25" width="3.125" style="11" customWidth="1"/>
    <col min="26" max="26" width="7.125" style="12" customWidth="1"/>
    <col min="27" max="27" width="5.625" style="16" customWidth="1"/>
    <col min="28" max="28" width="6.625" style="18" customWidth="1"/>
    <col min="29" max="29" width="2.625" style="20" customWidth="1"/>
    <col min="30" max="16384" width="9" style="21"/>
  </cols>
  <sheetData>
    <row r="1" spans="1:32" s="24" customFormat="1" ht="15" customHeight="1" x14ac:dyDescent="0.15">
      <c r="A1" s="3"/>
      <c r="B1" s="12"/>
      <c r="C1" s="16"/>
      <c r="D1" s="17"/>
      <c r="E1" s="11"/>
      <c r="F1" s="12"/>
      <c r="G1" s="16"/>
      <c r="H1" s="17"/>
      <c r="I1" s="11"/>
      <c r="J1" s="12"/>
      <c r="K1" s="16"/>
      <c r="L1" s="17"/>
      <c r="M1" s="11"/>
      <c r="N1" s="12"/>
      <c r="O1" s="16"/>
      <c r="P1" s="18"/>
      <c r="Q1" s="11"/>
      <c r="R1" s="12"/>
      <c r="S1" s="16"/>
      <c r="T1" s="18"/>
      <c r="U1" s="19"/>
      <c r="V1" s="16"/>
      <c r="W1" s="16"/>
      <c r="X1" s="18"/>
      <c r="Y1" s="11"/>
      <c r="Z1" s="12"/>
      <c r="AA1" s="16"/>
      <c r="AB1" s="192" t="s">
        <v>590</v>
      </c>
      <c r="AC1" s="23"/>
    </row>
    <row r="2" spans="1:32" ht="15" customHeight="1" x14ac:dyDescent="0.15">
      <c r="AB2" s="25" t="str">
        <f>松山1!AB2</f>
        <v>愛媛県部数表</v>
      </c>
    </row>
    <row r="3" spans="1:32" s="24" customFormat="1" ht="15" customHeight="1" x14ac:dyDescent="0.15">
      <c r="A3" s="3"/>
      <c r="B3" s="12"/>
      <c r="C3" s="16"/>
      <c r="D3" s="17"/>
      <c r="E3" s="11"/>
      <c r="F3" s="12"/>
      <c r="G3" s="16"/>
      <c r="H3" s="17"/>
      <c r="I3" s="11"/>
      <c r="J3" s="12"/>
      <c r="K3" s="16"/>
      <c r="L3" s="17"/>
      <c r="M3" s="11"/>
      <c r="N3" s="12"/>
      <c r="O3" s="16"/>
      <c r="P3" s="18"/>
      <c r="Q3" s="11"/>
      <c r="R3" s="12"/>
      <c r="S3" s="16"/>
      <c r="T3" s="18"/>
      <c r="U3" s="19"/>
      <c r="V3" s="16"/>
      <c r="W3" s="16"/>
      <c r="X3" s="18"/>
      <c r="Y3" s="11"/>
      <c r="Z3" s="12"/>
      <c r="AA3" s="16"/>
      <c r="AB3" s="22" t="s">
        <v>224</v>
      </c>
      <c r="AC3" s="23"/>
    </row>
    <row r="4" spans="1:32" ht="5.0999999999999996" customHeight="1" x14ac:dyDescent="0.15"/>
    <row r="5" spans="1:32" s="24" customFormat="1" ht="15.2" customHeight="1" x14ac:dyDescent="0.15">
      <c r="A5" s="26"/>
      <c r="B5" s="27" t="s">
        <v>104</v>
      </c>
      <c r="C5" s="139" t="s">
        <v>66</v>
      </c>
      <c r="D5" s="140" t="s">
        <v>67</v>
      </c>
      <c r="E5" s="2"/>
      <c r="F5" s="27" t="s">
        <v>68</v>
      </c>
      <c r="G5" s="139" t="s">
        <v>66</v>
      </c>
      <c r="H5" s="140" t="s">
        <v>67</v>
      </c>
      <c r="I5" s="2"/>
      <c r="J5" s="27" t="s">
        <v>69</v>
      </c>
      <c r="K5" s="139" t="s">
        <v>66</v>
      </c>
      <c r="L5" s="140" t="s">
        <v>67</v>
      </c>
      <c r="M5" s="2"/>
      <c r="N5" s="27" t="s">
        <v>70</v>
      </c>
      <c r="O5" s="139" t="s">
        <v>66</v>
      </c>
      <c r="P5" s="141" t="s">
        <v>67</v>
      </c>
      <c r="Q5" s="2"/>
      <c r="R5" s="27" t="s">
        <v>71</v>
      </c>
      <c r="S5" s="139" t="s">
        <v>66</v>
      </c>
      <c r="T5" s="141" t="s">
        <v>67</v>
      </c>
      <c r="U5" s="28"/>
      <c r="V5" s="29"/>
      <c r="W5" s="139" t="s">
        <v>66</v>
      </c>
      <c r="X5" s="141" t="s">
        <v>67</v>
      </c>
      <c r="Y5" s="2"/>
      <c r="Z5" s="27" t="s">
        <v>72</v>
      </c>
      <c r="AA5" s="139" t="s">
        <v>66</v>
      </c>
      <c r="AB5" s="141" t="s">
        <v>67</v>
      </c>
      <c r="AC5" s="219">
        <v>6</v>
      </c>
      <c r="AD5" s="9"/>
    </row>
    <row r="6" spans="1:32" ht="15.2" customHeight="1" x14ac:dyDescent="0.15">
      <c r="A6" s="220"/>
      <c r="B6" s="239" t="s">
        <v>3</v>
      </c>
      <c r="C6" s="222"/>
      <c r="D6" s="223"/>
      <c r="E6" s="52"/>
      <c r="F6" s="53"/>
      <c r="G6" s="222"/>
      <c r="H6" s="223"/>
      <c r="I6" s="224"/>
      <c r="J6" s="120"/>
      <c r="K6" s="116" t="s">
        <v>162</v>
      </c>
      <c r="L6" s="242">
        <f>C37+G37+K37+O37+S37+W37+AA37</f>
        <v>33020</v>
      </c>
      <c r="M6" s="52"/>
      <c r="N6" s="53"/>
      <c r="O6" s="116" t="s">
        <v>163</v>
      </c>
      <c r="P6" s="51">
        <f>D37+H37+L37+P37+T37+AB37</f>
        <v>0</v>
      </c>
      <c r="Q6" s="49"/>
      <c r="R6" s="50"/>
      <c r="S6" s="121"/>
      <c r="T6" s="122"/>
      <c r="U6" s="237"/>
      <c r="V6" s="237"/>
      <c r="W6" s="237"/>
      <c r="X6" s="237"/>
      <c r="Y6" s="237"/>
      <c r="Z6" s="237"/>
      <c r="AA6" s="237"/>
      <c r="AB6" s="238"/>
      <c r="AC6" s="33"/>
    </row>
    <row r="7" spans="1:32" ht="15.2" customHeight="1" x14ac:dyDescent="0.15">
      <c r="A7" s="220"/>
      <c r="B7" s="221" t="s">
        <v>351</v>
      </c>
      <c r="C7" s="222"/>
      <c r="D7" s="223"/>
      <c r="E7" s="52"/>
      <c r="F7" s="53"/>
      <c r="G7" s="222"/>
      <c r="H7" s="223"/>
      <c r="I7" s="224"/>
      <c r="J7" s="120"/>
      <c r="K7" s="116" t="s">
        <v>322</v>
      </c>
      <c r="L7" s="242">
        <f>C20+G20+K20+O20+S20+W20+AA20</f>
        <v>29700</v>
      </c>
      <c r="M7" s="52"/>
      <c r="N7" s="53"/>
      <c r="O7" s="116" t="s">
        <v>323</v>
      </c>
      <c r="P7" s="51">
        <f>D20+H20+L20+P20+T20+X20+AB20</f>
        <v>0</v>
      </c>
      <c r="Q7" s="49"/>
      <c r="R7" s="50"/>
      <c r="S7" s="121"/>
      <c r="T7" s="122"/>
      <c r="U7" s="237"/>
      <c r="V7" s="237"/>
      <c r="W7" s="237"/>
      <c r="X7" s="237"/>
      <c r="Y7" s="237"/>
      <c r="Z7" s="237"/>
      <c r="AA7" s="237"/>
      <c r="AB7" s="238"/>
      <c r="AC7" s="33" t="s">
        <v>5</v>
      </c>
    </row>
    <row r="8" spans="1:32" ht="15.2" customHeight="1" x14ac:dyDescent="0.15">
      <c r="A8" s="126"/>
      <c r="B8" s="127" t="s">
        <v>82</v>
      </c>
      <c r="C8" s="128">
        <v>1570</v>
      </c>
      <c r="D8" s="74"/>
      <c r="E8" s="126"/>
      <c r="F8" s="127" t="s">
        <v>82</v>
      </c>
      <c r="G8" s="128">
        <v>1450</v>
      </c>
      <c r="H8" s="74"/>
      <c r="I8" s="126"/>
      <c r="J8" s="127" t="s">
        <v>300</v>
      </c>
      <c r="K8" s="128">
        <v>950</v>
      </c>
      <c r="L8" s="74"/>
      <c r="M8" s="126"/>
      <c r="N8" s="127" t="s">
        <v>300</v>
      </c>
      <c r="O8" s="128">
        <v>200</v>
      </c>
      <c r="P8" s="74"/>
      <c r="Q8" s="126"/>
      <c r="R8" s="127"/>
      <c r="S8" s="128"/>
      <c r="T8" s="74"/>
      <c r="U8" s="110"/>
      <c r="V8" s="111"/>
      <c r="W8" s="111"/>
      <c r="X8" s="14"/>
      <c r="Y8" s="126"/>
      <c r="Z8" s="127" t="s">
        <v>370</v>
      </c>
      <c r="AA8" s="128">
        <v>170</v>
      </c>
      <c r="AB8" s="74"/>
      <c r="AC8" s="33" t="s">
        <v>7</v>
      </c>
      <c r="AE8" s="307"/>
      <c r="AF8" s="307"/>
    </row>
    <row r="9" spans="1:32" ht="15.2" customHeight="1" x14ac:dyDescent="0.15">
      <c r="A9" s="38"/>
      <c r="B9" s="39"/>
      <c r="C9" s="60"/>
      <c r="D9" s="41"/>
      <c r="E9" s="38"/>
      <c r="F9" s="39" t="s">
        <v>585</v>
      </c>
      <c r="G9" s="60">
        <v>1200</v>
      </c>
      <c r="H9" s="41"/>
      <c r="I9" s="38"/>
      <c r="J9" s="39" t="s">
        <v>401</v>
      </c>
      <c r="K9" s="60">
        <v>2100</v>
      </c>
      <c r="L9" s="41"/>
      <c r="M9" s="38"/>
      <c r="N9" s="39" t="s">
        <v>422</v>
      </c>
      <c r="O9" s="60">
        <v>400</v>
      </c>
      <c r="P9" s="41"/>
      <c r="Q9" s="38"/>
      <c r="R9" s="39" t="s">
        <v>407</v>
      </c>
      <c r="S9" s="60">
        <v>210</v>
      </c>
      <c r="T9" s="41"/>
      <c r="U9" s="110"/>
      <c r="V9" s="111"/>
      <c r="W9" s="111"/>
      <c r="X9" s="14"/>
      <c r="Y9" s="38"/>
      <c r="Z9" s="39" t="s">
        <v>407</v>
      </c>
      <c r="AA9" s="60">
        <v>400</v>
      </c>
      <c r="AB9" s="41"/>
      <c r="AC9" s="33" t="s">
        <v>79</v>
      </c>
      <c r="AE9" s="307"/>
      <c r="AF9" s="307"/>
    </row>
    <row r="10" spans="1:32" ht="15.2" customHeight="1" x14ac:dyDescent="0.15">
      <c r="A10" s="38"/>
      <c r="B10" s="39"/>
      <c r="C10" s="60"/>
      <c r="D10" s="41"/>
      <c r="E10" s="38"/>
      <c r="F10" s="39" t="s">
        <v>299</v>
      </c>
      <c r="G10" s="60">
        <v>1050</v>
      </c>
      <c r="H10" s="41"/>
      <c r="I10" s="38"/>
      <c r="J10" s="13" t="s">
        <v>298</v>
      </c>
      <c r="K10" s="60"/>
      <c r="L10" s="41"/>
      <c r="M10" s="38"/>
      <c r="N10" s="39" t="s">
        <v>83</v>
      </c>
      <c r="O10" s="60">
        <v>270</v>
      </c>
      <c r="P10" s="41"/>
      <c r="Q10" s="38"/>
      <c r="R10" s="39" t="s">
        <v>302</v>
      </c>
      <c r="S10" s="60"/>
      <c r="T10" s="41"/>
      <c r="U10" s="110"/>
      <c r="V10" s="111"/>
      <c r="W10" s="111"/>
      <c r="X10" s="14"/>
      <c r="Y10" s="38"/>
      <c r="Z10" s="39" t="s">
        <v>371</v>
      </c>
      <c r="AA10" s="60">
        <v>190</v>
      </c>
      <c r="AB10" s="41"/>
      <c r="AC10" s="20">
        <v>1</v>
      </c>
      <c r="AE10" s="307"/>
      <c r="AF10" s="307"/>
    </row>
    <row r="11" spans="1:32" ht="15.2" customHeight="1" x14ac:dyDescent="0.15">
      <c r="A11" s="38"/>
      <c r="B11" s="39" t="s">
        <v>584</v>
      </c>
      <c r="C11" s="60">
        <v>3900</v>
      </c>
      <c r="D11" s="41"/>
      <c r="E11" s="38"/>
      <c r="F11" s="39"/>
      <c r="G11" s="60"/>
      <c r="H11" s="41"/>
      <c r="I11" s="38"/>
      <c r="J11" s="39" t="s">
        <v>301</v>
      </c>
      <c r="K11" s="60">
        <v>1300</v>
      </c>
      <c r="L11" s="41"/>
      <c r="M11" s="38"/>
      <c r="N11" s="39" t="s">
        <v>545</v>
      </c>
      <c r="O11" s="60">
        <v>80</v>
      </c>
      <c r="P11" s="41"/>
      <c r="Q11" s="38"/>
      <c r="R11" s="39"/>
      <c r="S11" s="60"/>
      <c r="T11" s="41"/>
      <c r="U11" s="110"/>
      <c r="V11" s="111"/>
      <c r="W11" s="111"/>
      <c r="X11" s="14"/>
      <c r="Y11" s="42"/>
      <c r="Z11" s="39" t="s">
        <v>372</v>
      </c>
      <c r="AA11" s="60">
        <v>160</v>
      </c>
      <c r="AB11" s="41"/>
      <c r="AC11" s="20" t="s">
        <v>350</v>
      </c>
      <c r="AE11" s="307"/>
      <c r="AF11" s="307"/>
    </row>
    <row r="12" spans="1:32" ht="15.2" customHeight="1" x14ac:dyDescent="0.15">
      <c r="A12" s="38"/>
      <c r="B12" s="39" t="s">
        <v>6</v>
      </c>
      <c r="C12" s="60">
        <v>5340</v>
      </c>
      <c r="D12" s="41"/>
      <c r="E12" s="38"/>
      <c r="F12" s="39" t="s">
        <v>441</v>
      </c>
      <c r="G12" s="60">
        <v>2200</v>
      </c>
      <c r="H12" s="41"/>
      <c r="I12" s="38"/>
      <c r="J12" s="39" t="s">
        <v>299</v>
      </c>
      <c r="K12" s="60">
        <v>950</v>
      </c>
      <c r="L12" s="41"/>
      <c r="M12" s="42"/>
      <c r="N12" s="39" t="s">
        <v>413</v>
      </c>
      <c r="O12" s="60"/>
      <c r="P12" s="41"/>
      <c r="Q12" s="38"/>
      <c r="R12" s="39" t="s">
        <v>536</v>
      </c>
      <c r="S12" s="60">
        <v>40</v>
      </c>
      <c r="T12" s="41"/>
      <c r="U12" s="110"/>
      <c r="V12" s="111"/>
      <c r="W12" s="111"/>
      <c r="X12" s="14"/>
      <c r="Y12" s="42"/>
      <c r="Z12" s="39"/>
      <c r="AA12" s="60"/>
      <c r="AB12" s="41"/>
      <c r="AC12" s="20">
        <v>2</v>
      </c>
      <c r="AE12" s="307"/>
      <c r="AF12" s="307"/>
    </row>
    <row r="13" spans="1:32" ht="15.2" customHeight="1" x14ac:dyDescent="0.15">
      <c r="A13" s="38"/>
      <c r="B13" s="39" t="s">
        <v>551</v>
      </c>
      <c r="C13" s="60">
        <v>2820</v>
      </c>
      <c r="D13" s="41"/>
      <c r="E13" s="38"/>
      <c r="F13" s="39"/>
      <c r="G13" s="60"/>
      <c r="H13" s="41"/>
      <c r="I13" s="38"/>
      <c r="J13" s="39" t="s">
        <v>536</v>
      </c>
      <c r="K13" s="60">
        <v>190</v>
      </c>
      <c r="L13" s="41"/>
      <c r="M13" s="42"/>
      <c r="N13" s="39" t="s">
        <v>4</v>
      </c>
      <c r="O13" s="60">
        <v>400</v>
      </c>
      <c r="P13" s="41"/>
      <c r="Q13" s="38"/>
      <c r="R13" s="39" t="s">
        <v>563</v>
      </c>
      <c r="S13" s="60">
        <v>100</v>
      </c>
      <c r="T13" s="41"/>
      <c r="U13" s="110"/>
      <c r="V13" s="111"/>
      <c r="W13" s="111"/>
      <c r="X13" s="14"/>
      <c r="Y13" s="42"/>
      <c r="Z13" s="39"/>
      <c r="AA13" s="60"/>
      <c r="AB13" s="41"/>
      <c r="AE13" s="307"/>
      <c r="AF13" s="307"/>
    </row>
    <row r="14" spans="1:32" ht="15.2" customHeight="1" x14ac:dyDescent="0.15">
      <c r="A14" s="38"/>
      <c r="B14" s="39"/>
      <c r="C14" s="60"/>
      <c r="D14" s="41"/>
      <c r="E14" s="42"/>
      <c r="F14" s="39"/>
      <c r="G14" s="60"/>
      <c r="H14" s="41"/>
      <c r="I14" s="42"/>
      <c r="J14" s="39"/>
      <c r="K14" s="60"/>
      <c r="L14" s="41"/>
      <c r="M14" s="42"/>
      <c r="N14" s="39" t="s">
        <v>372</v>
      </c>
      <c r="O14" s="60">
        <v>60</v>
      </c>
      <c r="P14" s="41"/>
      <c r="Q14" s="38"/>
      <c r="R14" s="39" t="s">
        <v>571</v>
      </c>
      <c r="S14" s="60">
        <v>10</v>
      </c>
      <c r="T14" s="41"/>
      <c r="U14" s="110"/>
      <c r="V14" s="111"/>
      <c r="W14" s="111"/>
      <c r="X14" s="14"/>
      <c r="Y14" s="42"/>
      <c r="Z14" s="39"/>
      <c r="AA14" s="309"/>
      <c r="AB14" s="41"/>
      <c r="AC14" s="33" t="s">
        <v>209</v>
      </c>
    </row>
    <row r="15" spans="1:32" ht="15.2" customHeight="1" x14ac:dyDescent="0.15">
      <c r="A15" s="38"/>
      <c r="B15" s="39"/>
      <c r="C15" s="60"/>
      <c r="D15" s="41"/>
      <c r="E15" s="42"/>
      <c r="F15" s="39"/>
      <c r="G15" s="60"/>
      <c r="H15" s="41"/>
      <c r="I15" s="42"/>
      <c r="J15" s="39"/>
      <c r="K15" s="60"/>
      <c r="L15" s="41"/>
      <c r="M15" s="42"/>
      <c r="N15" s="13" t="s">
        <v>552</v>
      </c>
      <c r="O15" s="59">
        <v>40</v>
      </c>
      <c r="P15" s="41"/>
      <c r="Q15" s="38"/>
      <c r="R15" s="39"/>
      <c r="S15" s="60"/>
      <c r="T15" s="41"/>
      <c r="U15" s="110"/>
      <c r="V15" s="111"/>
      <c r="W15" s="111"/>
      <c r="X15" s="14"/>
      <c r="Y15" s="42"/>
      <c r="Z15" s="13" t="s">
        <v>426</v>
      </c>
      <c r="AA15" s="60">
        <v>110</v>
      </c>
      <c r="AB15" s="41"/>
      <c r="AC15" s="33" t="s">
        <v>123</v>
      </c>
    </row>
    <row r="16" spans="1:32" ht="15.2" customHeight="1" x14ac:dyDescent="0.15">
      <c r="A16" s="34"/>
      <c r="B16" s="13"/>
      <c r="C16" s="59"/>
      <c r="D16" s="14"/>
      <c r="E16" s="34"/>
      <c r="F16" s="13"/>
      <c r="G16" s="59"/>
      <c r="H16" s="14"/>
      <c r="I16" s="34"/>
      <c r="J16" s="13"/>
      <c r="K16" s="59"/>
      <c r="L16" s="14"/>
      <c r="M16" s="34"/>
      <c r="N16" s="13" t="s">
        <v>460</v>
      </c>
      <c r="O16" s="59">
        <v>30</v>
      </c>
      <c r="P16" s="14"/>
      <c r="Q16" s="34"/>
      <c r="R16" s="13"/>
      <c r="S16" s="59"/>
      <c r="T16" s="14"/>
      <c r="U16" s="34"/>
      <c r="V16" s="13"/>
      <c r="W16" s="59"/>
      <c r="X16" s="14"/>
      <c r="Y16" s="34"/>
      <c r="Z16" s="13" t="s">
        <v>442</v>
      </c>
      <c r="AA16" s="59">
        <v>30</v>
      </c>
      <c r="AB16" s="14"/>
      <c r="AC16" s="33" t="s">
        <v>124</v>
      </c>
    </row>
    <row r="17" spans="1:32" ht="15.2" customHeight="1" x14ac:dyDescent="0.15">
      <c r="A17" s="34"/>
      <c r="B17" s="13"/>
      <c r="C17" s="59"/>
      <c r="D17" s="14"/>
      <c r="E17" s="34"/>
      <c r="F17" s="13" t="s">
        <v>461</v>
      </c>
      <c r="G17" s="59">
        <v>550</v>
      </c>
      <c r="H17" s="14"/>
      <c r="I17" s="34"/>
      <c r="J17" s="13" t="s">
        <v>460</v>
      </c>
      <c r="K17" s="59">
        <v>170</v>
      </c>
      <c r="L17" s="14"/>
      <c r="M17" s="34"/>
      <c r="N17" s="39" t="s">
        <v>483</v>
      </c>
      <c r="O17" s="59">
        <v>30</v>
      </c>
      <c r="P17" s="14"/>
      <c r="Q17" s="34"/>
      <c r="R17" s="13"/>
      <c r="S17" s="59"/>
      <c r="T17" s="14"/>
      <c r="U17" s="34"/>
      <c r="V17" s="13"/>
      <c r="W17" s="59"/>
      <c r="X17" s="14"/>
      <c r="Y17" s="34"/>
      <c r="Z17" s="13" t="s">
        <v>460</v>
      </c>
      <c r="AA17" s="59">
        <v>90</v>
      </c>
      <c r="AB17" s="14"/>
      <c r="AC17" s="33"/>
      <c r="AE17" s="307"/>
    </row>
    <row r="18" spans="1:32" ht="15.2" customHeight="1" x14ac:dyDescent="0.15">
      <c r="A18" s="38"/>
      <c r="B18" s="39" t="s">
        <v>303</v>
      </c>
      <c r="C18" s="35">
        <v>690</v>
      </c>
      <c r="D18" s="14"/>
      <c r="E18" s="38"/>
      <c r="F18" s="39" t="s">
        <v>303</v>
      </c>
      <c r="G18" s="35">
        <v>110</v>
      </c>
      <c r="H18" s="14"/>
      <c r="I18" s="38"/>
      <c r="J18" s="39" t="s">
        <v>434</v>
      </c>
      <c r="K18" s="35">
        <v>70</v>
      </c>
      <c r="L18" s="14"/>
      <c r="M18" s="38"/>
      <c r="N18" s="39"/>
      <c r="O18" s="302"/>
      <c r="P18" s="14"/>
      <c r="Q18" s="38"/>
      <c r="R18" s="39" t="s">
        <v>434</v>
      </c>
      <c r="S18" s="35">
        <v>10</v>
      </c>
      <c r="T18" s="14"/>
      <c r="U18" s="110"/>
      <c r="V18" s="111"/>
      <c r="W18" s="111"/>
      <c r="X18" s="14"/>
      <c r="Y18" s="38"/>
      <c r="Z18" s="13" t="s">
        <v>434</v>
      </c>
      <c r="AA18" s="35">
        <v>10</v>
      </c>
      <c r="AB18" s="14"/>
      <c r="AC18" s="33"/>
      <c r="AE18" s="307"/>
    </row>
    <row r="19" spans="1:32" ht="15.2" customHeight="1" x14ac:dyDescent="0.15">
      <c r="A19" s="34"/>
      <c r="B19" s="13"/>
      <c r="C19" s="302"/>
      <c r="D19" s="14"/>
      <c r="E19" s="34"/>
      <c r="F19" s="13"/>
      <c r="G19" s="35"/>
      <c r="H19" s="14"/>
      <c r="I19" s="34"/>
      <c r="J19" s="13"/>
      <c r="K19" s="302"/>
      <c r="L19" s="14"/>
      <c r="M19" s="34"/>
      <c r="N19" s="13" t="s">
        <v>447</v>
      </c>
      <c r="O19" s="35">
        <v>50</v>
      </c>
      <c r="P19" s="14"/>
      <c r="Q19" s="34"/>
      <c r="R19" s="13"/>
      <c r="S19" s="35"/>
      <c r="T19" s="14"/>
      <c r="U19" s="133"/>
      <c r="V19" s="134"/>
      <c r="W19" s="134"/>
      <c r="X19" s="41"/>
      <c r="Y19" s="34"/>
      <c r="Z19" s="13"/>
      <c r="AA19" s="35"/>
      <c r="AB19" s="14"/>
      <c r="AC19" s="33"/>
      <c r="AE19" s="307"/>
    </row>
    <row r="20" spans="1:32" ht="15.2" customHeight="1" x14ac:dyDescent="0.15">
      <c r="A20" s="26"/>
      <c r="B20" s="67" t="s">
        <v>143</v>
      </c>
      <c r="C20" s="45">
        <f>SUM(C8:C19)</f>
        <v>14320</v>
      </c>
      <c r="D20" s="15">
        <f>SUM(D8:D19)</f>
        <v>0</v>
      </c>
      <c r="E20" s="26"/>
      <c r="F20" s="67" t="s">
        <v>143</v>
      </c>
      <c r="G20" s="45">
        <f>SUM(G8:G19)</f>
        <v>6560</v>
      </c>
      <c r="H20" s="15">
        <f>SUM(H8:H19)</f>
        <v>0</v>
      </c>
      <c r="I20" s="26"/>
      <c r="J20" s="67" t="s">
        <v>143</v>
      </c>
      <c r="K20" s="45">
        <f>SUM(K8:K19)</f>
        <v>5730</v>
      </c>
      <c r="L20" s="15">
        <f>SUM(L8:L19)</f>
        <v>0</v>
      </c>
      <c r="M20" s="26"/>
      <c r="N20" s="67" t="s">
        <v>143</v>
      </c>
      <c r="O20" s="45">
        <f>SUM(O8:O19)</f>
        <v>1560</v>
      </c>
      <c r="P20" s="15">
        <f>SUM(P8:P19)</f>
        <v>0</v>
      </c>
      <c r="Q20" s="26"/>
      <c r="R20" s="67" t="s">
        <v>143</v>
      </c>
      <c r="S20" s="45">
        <f>SUM(S8:S19)</f>
        <v>370</v>
      </c>
      <c r="T20" s="15">
        <f>SUM(T8:T19)</f>
        <v>0</v>
      </c>
      <c r="U20" s="279"/>
      <c r="V20" s="47"/>
      <c r="W20" s="45"/>
      <c r="X20" s="15"/>
      <c r="Y20" s="26"/>
      <c r="Z20" s="67" t="s">
        <v>165</v>
      </c>
      <c r="AA20" s="45">
        <f>SUM(AA8:AA19)</f>
        <v>1160</v>
      </c>
      <c r="AB20" s="15">
        <f>SUM(AB8:AB19)</f>
        <v>0</v>
      </c>
      <c r="AC20" s="33"/>
    </row>
    <row r="21" spans="1:32" s="24" customFormat="1" ht="15.2" customHeight="1" x14ac:dyDescent="0.15">
      <c r="A21" s="220"/>
      <c r="B21" s="221" t="s">
        <v>324</v>
      </c>
      <c r="C21" s="222"/>
      <c r="D21" s="223"/>
      <c r="E21" s="52"/>
      <c r="F21" s="53"/>
      <c r="G21" s="222"/>
      <c r="H21" s="223"/>
      <c r="I21" s="224"/>
      <c r="J21" s="120"/>
      <c r="K21" s="116" t="s">
        <v>326</v>
      </c>
      <c r="L21" s="242">
        <f>C36+G36+K36+O36+S36+W36+AA36</f>
        <v>3320</v>
      </c>
      <c r="M21" s="52"/>
      <c r="N21" s="53"/>
      <c r="O21" s="116" t="s">
        <v>327</v>
      </c>
      <c r="P21" s="51">
        <f>D36+H36+L36+P36+T36+X36+AB36</f>
        <v>0</v>
      </c>
      <c r="Q21" s="49"/>
      <c r="R21" s="50"/>
      <c r="S21" s="121"/>
      <c r="T21" s="122"/>
      <c r="U21" s="237"/>
      <c r="V21" s="237"/>
      <c r="W21" s="237"/>
      <c r="X21" s="237"/>
      <c r="Y21" s="237"/>
      <c r="Z21" s="237"/>
      <c r="AA21" s="237"/>
      <c r="AB21" s="238"/>
      <c r="AC21" s="33"/>
      <c r="AD21" s="9"/>
    </row>
    <row r="22" spans="1:32" ht="15.2" customHeight="1" x14ac:dyDescent="0.15">
      <c r="A22" s="126"/>
      <c r="B22" s="65" t="s">
        <v>304</v>
      </c>
      <c r="C22" s="68">
        <v>50</v>
      </c>
      <c r="D22" s="74"/>
      <c r="E22" s="126"/>
      <c r="F22" s="127" t="s">
        <v>424</v>
      </c>
      <c r="G22" s="68">
        <v>20</v>
      </c>
      <c r="H22" s="74"/>
      <c r="I22" s="126"/>
      <c r="J22" s="65" t="s">
        <v>383</v>
      </c>
      <c r="K22" s="68">
        <v>30</v>
      </c>
      <c r="L22" s="74"/>
      <c r="M22" s="126"/>
      <c r="N22" s="127"/>
      <c r="O22" s="68"/>
      <c r="P22" s="74"/>
      <c r="Q22" s="126"/>
      <c r="R22" s="127"/>
      <c r="S22" s="68"/>
      <c r="T22" s="74"/>
      <c r="U22" s="114"/>
      <c r="V22" s="115"/>
      <c r="W22" s="115"/>
      <c r="X22" s="57"/>
      <c r="Y22" s="126"/>
      <c r="Z22" s="65" t="s">
        <v>383</v>
      </c>
      <c r="AA22" s="68">
        <v>10</v>
      </c>
      <c r="AB22" s="74"/>
      <c r="AC22" s="33"/>
      <c r="AE22" s="307"/>
      <c r="AF22" s="307"/>
    </row>
    <row r="23" spans="1:32" ht="15.2" customHeight="1" x14ac:dyDescent="0.15">
      <c r="A23" s="34"/>
      <c r="B23" s="13" t="s">
        <v>451</v>
      </c>
      <c r="C23" s="35">
        <v>50</v>
      </c>
      <c r="D23" s="14"/>
      <c r="E23" s="34"/>
      <c r="F23" s="13" t="s">
        <v>453</v>
      </c>
      <c r="G23" s="35">
        <v>10</v>
      </c>
      <c r="H23" s="14"/>
      <c r="I23" s="34"/>
      <c r="J23" s="13" t="s">
        <v>452</v>
      </c>
      <c r="K23" s="35">
        <v>30</v>
      </c>
      <c r="L23" s="14"/>
      <c r="M23" s="34"/>
      <c r="N23" s="13"/>
      <c r="O23" s="35"/>
      <c r="P23" s="14"/>
      <c r="Q23" s="34"/>
      <c r="R23" s="13"/>
      <c r="S23" s="35"/>
      <c r="T23" s="14"/>
      <c r="U23" s="110"/>
      <c r="V23" s="111"/>
      <c r="W23" s="111"/>
      <c r="X23" s="14"/>
      <c r="Y23" s="34"/>
      <c r="Z23" s="13" t="s">
        <v>452</v>
      </c>
      <c r="AA23" s="35">
        <v>10</v>
      </c>
      <c r="AB23" s="14"/>
      <c r="AC23" s="33"/>
      <c r="AE23" s="307"/>
      <c r="AF23" s="307"/>
    </row>
    <row r="24" spans="1:32" ht="15.2" customHeight="1" x14ac:dyDescent="0.15">
      <c r="A24" s="34"/>
      <c r="B24" s="65" t="s">
        <v>489</v>
      </c>
      <c r="C24" s="35">
        <v>70</v>
      </c>
      <c r="D24" s="14"/>
      <c r="E24" s="34"/>
      <c r="F24" s="65" t="s">
        <v>566</v>
      </c>
      <c r="G24" s="35">
        <v>20</v>
      </c>
      <c r="H24" s="14"/>
      <c r="I24" s="34"/>
      <c r="J24" s="65"/>
      <c r="K24" s="35"/>
      <c r="L24" s="14"/>
      <c r="M24" s="34"/>
      <c r="N24" s="13"/>
      <c r="O24" s="35"/>
      <c r="P24" s="14"/>
      <c r="Q24" s="34"/>
      <c r="R24" s="13"/>
      <c r="S24" s="35"/>
      <c r="T24" s="14"/>
      <c r="U24" s="110"/>
      <c r="V24" s="111"/>
      <c r="W24" s="111"/>
      <c r="X24" s="14"/>
      <c r="Y24" s="34"/>
      <c r="Z24" s="65" t="s">
        <v>504</v>
      </c>
      <c r="AA24" s="35">
        <v>10</v>
      </c>
      <c r="AB24" s="14"/>
      <c r="AC24" s="33"/>
      <c r="AE24" s="307"/>
      <c r="AF24" s="307"/>
    </row>
    <row r="25" spans="1:32" ht="15.2" customHeight="1" x14ac:dyDescent="0.15">
      <c r="A25" s="43"/>
      <c r="B25" s="66" t="s">
        <v>310</v>
      </c>
      <c r="C25" s="72">
        <v>230</v>
      </c>
      <c r="D25" s="73"/>
      <c r="E25" s="43"/>
      <c r="F25" s="66" t="s">
        <v>435</v>
      </c>
      <c r="G25" s="72">
        <v>40</v>
      </c>
      <c r="H25" s="73"/>
      <c r="I25" s="43"/>
      <c r="J25" s="66" t="s">
        <v>435</v>
      </c>
      <c r="K25" s="72">
        <v>30</v>
      </c>
      <c r="L25" s="73"/>
      <c r="M25" s="43"/>
      <c r="N25" s="66" t="s">
        <v>310</v>
      </c>
      <c r="O25" s="72">
        <v>20</v>
      </c>
      <c r="P25" s="73"/>
      <c r="Q25" s="43"/>
      <c r="R25" s="66"/>
      <c r="S25" s="72"/>
      <c r="T25" s="73"/>
      <c r="U25" s="112"/>
      <c r="V25" s="113"/>
      <c r="W25" s="113"/>
      <c r="X25" s="73"/>
      <c r="Y25" s="43"/>
      <c r="Z25" s="66" t="s">
        <v>398</v>
      </c>
      <c r="AA25" s="72">
        <v>20</v>
      </c>
      <c r="AB25" s="73"/>
      <c r="AC25" s="33"/>
      <c r="AE25" s="307"/>
      <c r="AF25" s="307"/>
    </row>
    <row r="26" spans="1:32" ht="15.2" customHeight="1" x14ac:dyDescent="0.15">
      <c r="A26" s="54"/>
      <c r="B26" s="65"/>
      <c r="C26" s="56"/>
      <c r="D26" s="57"/>
      <c r="E26" s="54"/>
      <c r="F26" s="65" t="s">
        <v>309</v>
      </c>
      <c r="G26" s="56">
        <v>50</v>
      </c>
      <c r="H26" s="57"/>
      <c r="I26" s="54"/>
      <c r="J26" s="65"/>
      <c r="K26" s="56"/>
      <c r="L26" s="57"/>
      <c r="M26" s="54"/>
      <c r="N26" s="55"/>
      <c r="O26" s="56"/>
      <c r="P26" s="57"/>
      <c r="Q26" s="54"/>
      <c r="R26" s="55"/>
      <c r="S26" s="56"/>
      <c r="T26" s="57"/>
      <c r="U26" s="114"/>
      <c r="V26" s="115"/>
      <c r="W26" s="115"/>
      <c r="X26" s="57"/>
      <c r="Y26" s="54"/>
      <c r="Z26" s="65"/>
      <c r="AA26" s="56"/>
      <c r="AB26" s="57"/>
      <c r="AC26" s="33"/>
      <c r="AF26" s="307"/>
    </row>
    <row r="27" spans="1:32" ht="15.2" customHeight="1" x14ac:dyDescent="0.15">
      <c r="A27" s="34"/>
      <c r="B27" s="13" t="s">
        <v>305</v>
      </c>
      <c r="C27" s="35">
        <v>340</v>
      </c>
      <c r="D27" s="14"/>
      <c r="E27" s="34"/>
      <c r="F27" s="13" t="s">
        <v>425</v>
      </c>
      <c r="G27" s="35">
        <v>40</v>
      </c>
      <c r="H27" s="14"/>
      <c r="I27" s="34"/>
      <c r="J27" s="13" t="s">
        <v>384</v>
      </c>
      <c r="K27" s="35">
        <v>60</v>
      </c>
      <c r="L27" s="14"/>
      <c r="M27" s="34"/>
      <c r="N27" s="13"/>
      <c r="O27" s="35"/>
      <c r="P27" s="14"/>
      <c r="Q27" s="34"/>
      <c r="R27" s="13"/>
      <c r="S27" s="35"/>
      <c r="T27" s="14"/>
      <c r="U27" s="110"/>
      <c r="V27" s="111"/>
      <c r="W27" s="111"/>
      <c r="X27" s="14"/>
      <c r="Y27" s="34"/>
      <c r="Z27" s="13" t="s">
        <v>384</v>
      </c>
      <c r="AA27" s="35">
        <v>20</v>
      </c>
      <c r="AB27" s="14"/>
      <c r="AC27" s="33"/>
      <c r="AE27" s="307"/>
      <c r="AF27" s="307"/>
    </row>
    <row r="28" spans="1:32" ht="15.2" customHeight="1" x14ac:dyDescent="0.15">
      <c r="A28" s="43"/>
      <c r="B28" s="297" t="s">
        <v>505</v>
      </c>
      <c r="C28" s="72">
        <v>80</v>
      </c>
      <c r="D28" s="73"/>
      <c r="E28" s="43"/>
      <c r="F28" s="297" t="s">
        <v>506</v>
      </c>
      <c r="G28" s="72">
        <v>30</v>
      </c>
      <c r="H28" s="73"/>
      <c r="I28" s="43"/>
      <c r="J28" s="297" t="s">
        <v>506</v>
      </c>
      <c r="K28" s="72">
        <v>10</v>
      </c>
      <c r="L28" s="73"/>
      <c r="M28" s="43"/>
      <c r="N28" s="66"/>
      <c r="O28" s="72"/>
      <c r="P28" s="73"/>
      <c r="Q28" s="43"/>
      <c r="R28" s="66"/>
      <c r="S28" s="72"/>
      <c r="T28" s="73"/>
      <c r="U28" s="112"/>
      <c r="V28" s="113"/>
      <c r="W28" s="113"/>
      <c r="X28" s="73"/>
      <c r="Y28" s="43"/>
      <c r="Z28" s="66"/>
      <c r="AA28" s="72"/>
      <c r="AB28" s="73"/>
      <c r="AC28" s="33"/>
      <c r="AF28" s="307"/>
    </row>
    <row r="29" spans="1:32" ht="15.2" customHeight="1" x14ac:dyDescent="0.15">
      <c r="A29" s="280"/>
      <c r="B29" s="281" t="s">
        <v>306</v>
      </c>
      <c r="C29" s="298">
        <v>710</v>
      </c>
      <c r="D29" s="282"/>
      <c r="E29" s="280"/>
      <c r="F29" s="281" t="s">
        <v>385</v>
      </c>
      <c r="G29" s="283">
        <v>110</v>
      </c>
      <c r="H29" s="282"/>
      <c r="I29" s="280"/>
      <c r="J29" s="281" t="s">
        <v>385</v>
      </c>
      <c r="K29" s="283">
        <v>100</v>
      </c>
      <c r="L29" s="282"/>
      <c r="M29" s="280"/>
      <c r="N29" s="281"/>
      <c r="O29" s="283"/>
      <c r="P29" s="282"/>
      <c r="Q29" s="280"/>
      <c r="R29" s="281"/>
      <c r="S29" s="283"/>
      <c r="T29" s="282"/>
      <c r="U29" s="284"/>
      <c r="V29" s="285"/>
      <c r="W29" s="285"/>
      <c r="X29" s="286"/>
      <c r="Y29" s="280"/>
      <c r="Z29" s="281" t="s">
        <v>497</v>
      </c>
      <c r="AA29" s="283">
        <v>30</v>
      </c>
      <c r="AB29" s="282"/>
      <c r="AC29" s="33"/>
      <c r="AE29" s="307"/>
      <c r="AF29" s="307"/>
    </row>
    <row r="30" spans="1:32" ht="15.2" customHeight="1" x14ac:dyDescent="0.15">
      <c r="A30" s="38"/>
      <c r="B30" s="65"/>
      <c r="C30" s="40"/>
      <c r="D30" s="41"/>
      <c r="E30" s="38"/>
      <c r="F30" s="39"/>
      <c r="G30" s="40"/>
      <c r="H30" s="41"/>
      <c r="I30" s="38"/>
      <c r="J30" s="65"/>
      <c r="K30" s="40"/>
      <c r="L30" s="41"/>
      <c r="M30" s="38"/>
      <c r="N30" s="39"/>
      <c r="O30" s="40"/>
      <c r="P30" s="41"/>
      <c r="Q30" s="38"/>
      <c r="R30" s="39"/>
      <c r="S30" s="40"/>
      <c r="T30" s="41"/>
      <c r="U30" s="110"/>
      <c r="V30" s="111"/>
      <c r="W30" s="111"/>
      <c r="X30" s="14"/>
      <c r="Y30" s="38"/>
      <c r="Z30" s="39"/>
      <c r="AA30" s="40"/>
      <c r="AB30" s="41"/>
      <c r="AC30" s="33"/>
    </row>
    <row r="31" spans="1:32" ht="15.2" customHeight="1" x14ac:dyDescent="0.15">
      <c r="A31" s="43"/>
      <c r="B31" s="66"/>
      <c r="C31" s="72"/>
      <c r="D31" s="73"/>
      <c r="E31" s="43"/>
      <c r="F31" s="66"/>
      <c r="G31" s="72"/>
      <c r="H31" s="73"/>
      <c r="I31" s="43"/>
      <c r="J31" s="66"/>
      <c r="K31" s="72"/>
      <c r="L31" s="73"/>
      <c r="M31" s="43"/>
      <c r="N31" s="66"/>
      <c r="O31" s="72"/>
      <c r="P31" s="73"/>
      <c r="Q31" s="43"/>
      <c r="R31" s="66"/>
      <c r="S31" s="72"/>
      <c r="T31" s="73"/>
      <c r="U31" s="112"/>
      <c r="V31" s="113"/>
      <c r="W31" s="113"/>
      <c r="X31" s="73"/>
      <c r="Y31" s="43"/>
      <c r="Z31" s="66"/>
      <c r="AA31" s="72"/>
      <c r="AB31" s="73"/>
      <c r="AC31" s="33"/>
    </row>
    <row r="32" spans="1:32" ht="15.2" customHeight="1" x14ac:dyDescent="0.15">
      <c r="A32" s="274"/>
      <c r="B32" s="299"/>
      <c r="C32" s="44"/>
      <c r="D32" s="276"/>
      <c r="E32" s="274"/>
      <c r="F32" s="299"/>
      <c r="G32" s="44"/>
      <c r="H32" s="276"/>
      <c r="I32" s="274"/>
      <c r="J32" s="299"/>
      <c r="K32" s="44"/>
      <c r="L32" s="276"/>
      <c r="M32" s="274"/>
      <c r="N32" s="275"/>
      <c r="O32" s="44"/>
      <c r="P32" s="276"/>
      <c r="Q32" s="274"/>
      <c r="R32" s="275"/>
      <c r="S32" s="44"/>
      <c r="T32" s="276"/>
      <c r="U32" s="277"/>
      <c r="V32" s="278"/>
      <c r="W32" s="278"/>
      <c r="X32" s="276"/>
      <c r="Y32" s="274"/>
      <c r="Z32" s="275"/>
      <c r="AA32" s="44"/>
      <c r="AB32" s="276"/>
      <c r="AC32" s="33"/>
      <c r="AE32" s="307"/>
    </row>
    <row r="33" spans="1:32" ht="15.2" customHeight="1" x14ac:dyDescent="0.15">
      <c r="A33" s="54"/>
      <c r="B33" s="55" t="s">
        <v>311</v>
      </c>
      <c r="C33" s="56">
        <v>670</v>
      </c>
      <c r="D33" s="57"/>
      <c r="E33" s="54"/>
      <c r="F33" s="55" t="s">
        <v>80</v>
      </c>
      <c r="G33" s="56">
        <v>300</v>
      </c>
      <c r="H33" s="57"/>
      <c r="I33" s="54"/>
      <c r="J33" s="55" t="s">
        <v>80</v>
      </c>
      <c r="K33" s="56">
        <v>40</v>
      </c>
      <c r="L33" s="57"/>
      <c r="M33" s="54"/>
      <c r="N33" s="55" t="s">
        <v>417</v>
      </c>
      <c r="O33" s="56">
        <v>30</v>
      </c>
      <c r="P33" s="57"/>
      <c r="Q33" s="54"/>
      <c r="R33" s="55"/>
      <c r="S33" s="56"/>
      <c r="T33" s="57"/>
      <c r="U33" s="114"/>
      <c r="V33" s="115"/>
      <c r="W33" s="115"/>
      <c r="X33" s="57"/>
      <c r="Y33" s="54"/>
      <c r="Z33" s="55" t="s">
        <v>417</v>
      </c>
      <c r="AA33" s="56">
        <v>50</v>
      </c>
      <c r="AB33" s="57"/>
      <c r="AE33" s="307"/>
      <c r="AF33" s="307"/>
    </row>
    <row r="34" spans="1:32" ht="15.2" customHeight="1" x14ac:dyDescent="0.15">
      <c r="A34" s="43"/>
      <c r="B34" s="297"/>
      <c r="C34" s="72"/>
      <c r="D34" s="73"/>
      <c r="E34" s="43"/>
      <c r="F34" s="66"/>
      <c r="G34" s="72"/>
      <c r="H34" s="73"/>
      <c r="I34" s="43"/>
      <c r="J34" s="297"/>
      <c r="K34" s="72"/>
      <c r="L34" s="73"/>
      <c r="M34" s="43"/>
      <c r="N34" s="66"/>
      <c r="O34" s="72"/>
      <c r="P34" s="73"/>
      <c r="Q34" s="43"/>
      <c r="R34" s="66"/>
      <c r="S34" s="72"/>
      <c r="T34" s="73"/>
      <c r="U34" s="112"/>
      <c r="V34" s="113"/>
      <c r="W34" s="113"/>
      <c r="X34" s="73"/>
      <c r="Y34" s="43"/>
      <c r="Z34" s="66"/>
      <c r="AA34" s="72"/>
      <c r="AB34" s="73"/>
    </row>
    <row r="35" spans="1:32" ht="15.2" customHeight="1" x14ac:dyDescent="0.15">
      <c r="A35" s="54"/>
      <c r="B35" s="55" t="s">
        <v>269</v>
      </c>
      <c r="C35" s="56" t="s">
        <v>270</v>
      </c>
      <c r="D35" s="57"/>
      <c r="E35" s="54"/>
      <c r="F35" s="127"/>
      <c r="G35" s="56"/>
      <c r="H35" s="57"/>
      <c r="I35" s="54"/>
      <c r="J35" s="55" t="s">
        <v>269</v>
      </c>
      <c r="K35" s="56" t="s">
        <v>410</v>
      </c>
      <c r="L35" s="57"/>
      <c r="M35" s="54"/>
      <c r="N35" s="55" t="s">
        <v>269</v>
      </c>
      <c r="O35" s="56" t="s">
        <v>410</v>
      </c>
      <c r="P35" s="57"/>
      <c r="Q35" s="54"/>
      <c r="R35" s="55" t="s">
        <v>269</v>
      </c>
      <c r="S35" s="56" t="s">
        <v>270</v>
      </c>
      <c r="T35" s="57"/>
      <c r="U35" s="114"/>
      <c r="V35" s="115"/>
      <c r="W35" s="115"/>
      <c r="X35" s="57"/>
      <c r="Y35" s="54"/>
      <c r="Z35" s="55"/>
      <c r="AA35" s="56"/>
      <c r="AB35" s="57"/>
    </row>
    <row r="36" spans="1:32" ht="15.2" customHeight="1" x14ac:dyDescent="0.15">
      <c r="A36" s="26"/>
      <c r="B36" s="67" t="s">
        <v>143</v>
      </c>
      <c r="C36" s="45">
        <f>SUM(C22:C35)</f>
        <v>2200</v>
      </c>
      <c r="D36" s="15">
        <f>SUM(D22:D35)</f>
        <v>0</v>
      </c>
      <c r="E36" s="26"/>
      <c r="F36" s="67" t="s">
        <v>143</v>
      </c>
      <c r="G36" s="45">
        <f>SUM(G22:G35)</f>
        <v>620</v>
      </c>
      <c r="H36" s="15">
        <f>SUM(H22:H35)</f>
        <v>0</v>
      </c>
      <c r="I36" s="26"/>
      <c r="J36" s="67" t="s">
        <v>143</v>
      </c>
      <c r="K36" s="45">
        <f>SUM(K22:K35)</f>
        <v>300</v>
      </c>
      <c r="L36" s="15">
        <f>SUM(L22:L35)</f>
        <v>0</v>
      </c>
      <c r="M36" s="26"/>
      <c r="N36" s="67" t="s">
        <v>143</v>
      </c>
      <c r="O36" s="45">
        <f>SUM(O22:O35)</f>
        <v>50</v>
      </c>
      <c r="P36" s="15">
        <f>SUM(P22:P35)</f>
        <v>0</v>
      </c>
      <c r="Q36" s="26"/>
      <c r="R36" s="67"/>
      <c r="S36" s="45"/>
      <c r="T36" s="15"/>
      <c r="U36" s="279"/>
      <c r="V36" s="47"/>
      <c r="W36" s="45"/>
      <c r="X36" s="15"/>
      <c r="Y36" s="26"/>
      <c r="Z36" s="67" t="s">
        <v>165</v>
      </c>
      <c r="AA36" s="45">
        <f>SUM(AA22:AA35)</f>
        <v>150</v>
      </c>
      <c r="AB36" s="15">
        <f>SUM(AB22:AB35)</f>
        <v>0</v>
      </c>
      <c r="AC36" s="33"/>
    </row>
    <row r="37" spans="1:32" ht="15.2" customHeight="1" x14ac:dyDescent="0.15">
      <c r="A37" s="26"/>
      <c r="B37" s="67" t="s">
        <v>325</v>
      </c>
      <c r="C37" s="45">
        <f>C20+C36</f>
        <v>16520</v>
      </c>
      <c r="D37" s="15">
        <f>D20+D36</f>
        <v>0</v>
      </c>
      <c r="E37" s="26"/>
      <c r="F37" s="67" t="s">
        <v>325</v>
      </c>
      <c r="G37" s="45">
        <f>G20+G36</f>
        <v>7180</v>
      </c>
      <c r="H37" s="15">
        <f>H20+H36</f>
        <v>0</v>
      </c>
      <c r="I37" s="26"/>
      <c r="J37" s="67" t="s">
        <v>325</v>
      </c>
      <c r="K37" s="45">
        <f>K20+K36</f>
        <v>6030</v>
      </c>
      <c r="L37" s="15">
        <f>L20+L36</f>
        <v>0</v>
      </c>
      <c r="M37" s="26"/>
      <c r="N37" s="67" t="s">
        <v>325</v>
      </c>
      <c r="O37" s="45">
        <f>O20+O36</f>
        <v>1610</v>
      </c>
      <c r="P37" s="15">
        <f>P20+P36</f>
        <v>0</v>
      </c>
      <c r="Q37" s="26"/>
      <c r="R37" s="67" t="s">
        <v>325</v>
      </c>
      <c r="S37" s="45">
        <f>S20+S36</f>
        <v>370</v>
      </c>
      <c r="T37" s="15">
        <f>T20+T36</f>
        <v>0</v>
      </c>
      <c r="U37" s="279"/>
      <c r="V37" s="47"/>
      <c r="W37" s="45"/>
      <c r="X37" s="15"/>
      <c r="Y37" s="26"/>
      <c r="Z37" s="67" t="s">
        <v>325</v>
      </c>
      <c r="AA37" s="45">
        <f>AA20+AA36</f>
        <v>1310</v>
      </c>
      <c r="AB37" s="15">
        <f>AB20+AB36</f>
        <v>0</v>
      </c>
      <c r="AC37" s="33"/>
    </row>
    <row r="38" spans="1:32" ht="15.2" customHeight="1" x14ac:dyDescent="0.15">
      <c r="A38" s="220"/>
      <c r="B38" s="239" t="s">
        <v>354</v>
      </c>
      <c r="C38" s="222"/>
      <c r="D38" s="223"/>
      <c r="E38" s="52"/>
      <c r="F38" s="53"/>
      <c r="G38" s="222"/>
      <c r="H38" s="223"/>
      <c r="I38" s="224"/>
      <c r="J38" s="120"/>
      <c r="K38" s="116" t="s">
        <v>328</v>
      </c>
      <c r="L38" s="242">
        <f>C43+G43+K43+O43+S43+W43+AA43</f>
        <v>1540</v>
      </c>
      <c r="M38" s="52"/>
      <c r="N38" s="53"/>
      <c r="O38" s="116" t="s">
        <v>329</v>
      </c>
      <c r="P38" s="51">
        <f>D43+H43+L43+P43+T43+X43+AB43</f>
        <v>0</v>
      </c>
      <c r="Q38" s="49"/>
      <c r="R38" s="50"/>
      <c r="S38" s="121"/>
      <c r="T38" s="122"/>
      <c r="U38" s="237"/>
      <c r="V38" s="237"/>
      <c r="W38" s="237"/>
      <c r="X38" s="237"/>
      <c r="Y38" s="237"/>
      <c r="Z38" s="237"/>
      <c r="AA38" s="237"/>
      <c r="AB38" s="238"/>
      <c r="AC38" s="33"/>
    </row>
    <row r="39" spans="1:32" ht="15.2" customHeight="1" x14ac:dyDescent="0.15">
      <c r="A39" s="34"/>
      <c r="B39" s="39" t="s">
        <v>76</v>
      </c>
      <c r="C39" s="35">
        <v>180</v>
      </c>
      <c r="D39" s="14"/>
      <c r="E39" s="34"/>
      <c r="F39" s="39" t="s">
        <v>76</v>
      </c>
      <c r="G39" s="35">
        <v>140</v>
      </c>
      <c r="H39" s="14"/>
      <c r="I39" s="34"/>
      <c r="J39" s="39" t="s">
        <v>462</v>
      </c>
      <c r="K39" s="35">
        <v>380</v>
      </c>
      <c r="L39" s="14"/>
      <c r="M39" s="34"/>
      <c r="N39" s="13"/>
      <c r="O39" s="35"/>
      <c r="P39" s="14"/>
      <c r="Q39" s="34"/>
      <c r="R39" s="13"/>
      <c r="S39" s="35"/>
      <c r="T39" s="14"/>
      <c r="U39" s="110"/>
      <c r="V39" s="111"/>
      <c r="W39" s="111"/>
      <c r="X39" s="14"/>
      <c r="Y39" s="34"/>
      <c r="Z39" s="13"/>
      <c r="AA39" s="35"/>
      <c r="AB39" s="14"/>
      <c r="AF39" s="307"/>
    </row>
    <row r="40" spans="1:32" ht="15.2" customHeight="1" x14ac:dyDescent="0.15">
      <c r="A40" s="38"/>
      <c r="B40" s="39" t="s">
        <v>307</v>
      </c>
      <c r="C40" s="40">
        <v>230</v>
      </c>
      <c r="D40" s="41"/>
      <c r="E40" s="38"/>
      <c r="F40" s="39" t="s">
        <v>386</v>
      </c>
      <c r="G40" s="40">
        <v>20</v>
      </c>
      <c r="H40" s="41"/>
      <c r="I40" s="38"/>
      <c r="J40" s="39" t="s">
        <v>386</v>
      </c>
      <c r="K40" s="40">
        <v>130</v>
      </c>
      <c r="L40" s="41"/>
      <c r="M40" s="38"/>
      <c r="N40" s="39"/>
      <c r="O40" s="40"/>
      <c r="P40" s="41"/>
      <c r="Q40" s="38"/>
      <c r="R40" s="39"/>
      <c r="S40" s="40"/>
      <c r="T40" s="41"/>
      <c r="U40" s="110"/>
      <c r="V40" s="111"/>
      <c r="W40" s="111"/>
      <c r="X40" s="14"/>
      <c r="Y40" s="38"/>
      <c r="Z40" s="39"/>
      <c r="AA40" s="40"/>
      <c r="AB40" s="41"/>
    </row>
    <row r="41" spans="1:32" ht="15.2" customHeight="1" x14ac:dyDescent="0.15">
      <c r="A41" s="38"/>
      <c r="B41" s="39"/>
      <c r="C41" s="40"/>
      <c r="D41" s="41"/>
      <c r="E41" s="38"/>
      <c r="F41" s="39" t="s">
        <v>443</v>
      </c>
      <c r="G41" s="40">
        <v>40</v>
      </c>
      <c r="H41" s="41"/>
      <c r="I41" s="38"/>
      <c r="J41" s="39" t="s">
        <v>463</v>
      </c>
      <c r="K41" s="40">
        <v>90</v>
      </c>
      <c r="L41" s="41"/>
      <c r="M41" s="38"/>
      <c r="N41" s="39"/>
      <c r="O41" s="40"/>
      <c r="P41" s="41"/>
      <c r="Q41" s="38"/>
      <c r="R41" s="39"/>
      <c r="S41" s="40"/>
      <c r="T41" s="41"/>
      <c r="U41" s="110"/>
      <c r="V41" s="111"/>
      <c r="W41" s="111"/>
      <c r="X41" s="14"/>
      <c r="Y41" s="38"/>
      <c r="Z41" s="39"/>
      <c r="AA41" s="40"/>
      <c r="AB41" s="41"/>
    </row>
    <row r="42" spans="1:32" ht="15.2" customHeight="1" x14ac:dyDescent="0.15">
      <c r="A42" s="42"/>
      <c r="B42" s="66" t="s">
        <v>308</v>
      </c>
      <c r="C42" s="40">
        <v>40</v>
      </c>
      <c r="D42" s="41"/>
      <c r="E42" s="42"/>
      <c r="F42" s="39" t="s">
        <v>466</v>
      </c>
      <c r="G42" s="40">
        <v>90</v>
      </c>
      <c r="H42" s="41"/>
      <c r="I42" s="42"/>
      <c r="J42" s="66" t="s">
        <v>464</v>
      </c>
      <c r="K42" s="40">
        <v>200</v>
      </c>
      <c r="L42" s="41"/>
      <c r="M42" s="42"/>
      <c r="N42" s="39"/>
      <c r="O42" s="40"/>
      <c r="P42" s="41"/>
      <c r="Q42" s="42"/>
      <c r="R42" s="39"/>
      <c r="S42" s="40"/>
      <c r="T42" s="41"/>
      <c r="U42" s="112"/>
      <c r="V42" s="113"/>
      <c r="W42" s="113"/>
      <c r="X42" s="73"/>
      <c r="Y42" s="42"/>
      <c r="Z42" s="39"/>
      <c r="AA42" s="40"/>
      <c r="AB42" s="41"/>
    </row>
    <row r="43" spans="1:32" ht="15.2" customHeight="1" x14ac:dyDescent="0.15">
      <c r="A43" s="26"/>
      <c r="B43" s="67" t="s">
        <v>349</v>
      </c>
      <c r="C43" s="45">
        <f>SUM(C39:C42)</f>
        <v>450</v>
      </c>
      <c r="D43" s="108">
        <f>SUM(D39:D42)</f>
        <v>0</v>
      </c>
      <c r="E43" s="26"/>
      <c r="F43" s="67" t="s">
        <v>349</v>
      </c>
      <c r="G43" s="45">
        <f>SUM(G39:G42)</f>
        <v>290</v>
      </c>
      <c r="H43" s="108">
        <f>SUM(H39:H42)</f>
        <v>0</v>
      </c>
      <c r="I43" s="26"/>
      <c r="J43" s="67" t="s">
        <v>349</v>
      </c>
      <c r="K43" s="45">
        <f>SUM(K39:K42)</f>
        <v>800</v>
      </c>
      <c r="L43" s="108">
        <f>SUM(L39:L42)</f>
        <v>0</v>
      </c>
      <c r="M43" s="26"/>
      <c r="N43" s="67"/>
      <c r="O43" s="45"/>
      <c r="P43" s="108"/>
      <c r="Q43" s="26"/>
      <c r="R43" s="67"/>
      <c r="S43" s="45"/>
      <c r="T43" s="108"/>
      <c r="U43" s="26"/>
      <c r="V43" s="67"/>
      <c r="W43" s="45"/>
      <c r="X43" s="108"/>
      <c r="Y43" s="26"/>
      <c r="Z43" s="67"/>
      <c r="AA43" s="45"/>
      <c r="AB43" s="108"/>
    </row>
    <row r="44" spans="1:32" ht="15.2" customHeight="1" x14ac:dyDescent="0.15">
      <c r="A44" s="91" t="s">
        <v>467</v>
      </c>
      <c r="AB44" s="64" t="s">
        <v>455</v>
      </c>
    </row>
    <row r="45" spans="1:32" ht="15.95" customHeight="1" x14ac:dyDescent="0.15"/>
    <row r="46" spans="1:32" ht="15.95" customHeight="1" x14ac:dyDescent="0.15"/>
    <row r="47" spans="1:32" ht="15.95" customHeight="1" x14ac:dyDescent="0.15"/>
    <row r="48" spans="1:32" ht="15.95" customHeight="1" x14ac:dyDescent="0.15"/>
    <row r="49" ht="15.95" customHeight="1" x14ac:dyDescent="0.15"/>
    <row r="50" ht="15.95" customHeight="1" x14ac:dyDescent="0.15"/>
    <row r="51" ht="15.95" customHeight="1" x14ac:dyDescent="0.15"/>
    <row r="52" ht="15.95" customHeight="1" x14ac:dyDescent="0.15"/>
    <row r="53" ht="15.95" customHeight="1" x14ac:dyDescent="0.15"/>
    <row r="54" ht="15.95" customHeight="1" x14ac:dyDescent="0.15"/>
    <row r="55" ht="15.95" customHeight="1" x14ac:dyDescent="0.15"/>
    <row r="56" ht="15.95" customHeight="1" x14ac:dyDescent="0.15"/>
    <row r="57" ht="15.95" customHeight="1" x14ac:dyDescent="0.15"/>
    <row r="58" ht="15.95" customHeight="1" x14ac:dyDescent="0.15"/>
    <row r="59" ht="15.95" customHeight="1" x14ac:dyDescent="0.15"/>
    <row r="60" ht="15.95" customHeight="1" x14ac:dyDescent="0.15"/>
    <row r="61" ht="15.95" customHeight="1" x14ac:dyDescent="0.15"/>
  </sheetData>
  <sheetProtection algorithmName="SHA-512" hashValue="dcwJ1t9iC8dDXLdsip1BlrVaFGsujjkaMXsigyzaeyhG5yCylNE1J8bXrszqwK1HZjAqKaHLrH9fKWUt1+qduQ==" saltValue="2p+zSHZYZKyFVaDxIjvdJQ==" spinCount="100000" sheet="1" objects="1" scenarios="1"/>
  <phoneticPr fontId="2"/>
  <pageMargins left="0.31496062992125984" right="0" top="0.39370078740157483" bottom="0.19685039370078741" header="0.51181102362204722" footer="0.51181102362204722"/>
  <pageSetup paperSize="9" scale="91" orientation="landscape"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1</vt:i4>
      </vt:variant>
    </vt:vector>
  </HeadingPairs>
  <TitlesOfParts>
    <vt:vector size="9" baseType="lpstr">
      <vt:lpstr>表紙</vt:lpstr>
      <vt:lpstr>郡市別</vt:lpstr>
      <vt:lpstr>松山1</vt:lpstr>
      <vt:lpstr>松山2・東温・伊予・上浮穴</vt:lpstr>
      <vt:lpstr>喜多・大洲・八幡浜・西宇和・西予</vt:lpstr>
      <vt:lpstr>宇和島・北宇和・南宇和</vt:lpstr>
      <vt:lpstr>四国中央・新居浜・西条</vt:lpstr>
      <vt:lpstr>今治・越智</vt:lpstr>
      <vt:lpstr>郡市別!Print_Titles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PC-9800user</dc:creator>
  <cp:lastModifiedBy>折込ネットワーク課</cp:lastModifiedBy>
  <cp:lastPrinted>2025-12-03T01:50:00Z</cp:lastPrinted>
  <dcterms:created xsi:type="dcterms:W3CDTF">1997-07-26T05:41:58Z</dcterms:created>
  <dcterms:modified xsi:type="dcterms:W3CDTF">2025-12-05T06:45:10Z</dcterms:modified>
</cp:coreProperties>
</file>